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精算書 " sheetId="1" r:id="rId1"/>
    <sheet name="支援コーチ" sheetId="2" r:id="rId2"/>
    <sheet name="【記入例】" sheetId="3" r:id="rId3"/>
  </sheets>
  <definedNames>
    <definedName name="_xlfn.COUNTIFS" hidden="1">#NAME?</definedName>
    <definedName name="_xlnm.Print_Area" localSheetId="2">'【記入例】'!$A$1:$H$92</definedName>
    <definedName name="_xlnm.Print_Area" localSheetId="1">'支援コーチ'!$A$1:$H$89</definedName>
    <definedName name="_xlnm.Print_Area" localSheetId="0">'精算書 '!$A$1:$H$92</definedName>
  </definedNames>
  <calcPr fullCalcOnLoad="1"/>
</workbook>
</file>

<file path=xl/comments1.xml><?xml version="1.0" encoding="utf-8"?>
<comments xmlns="http://schemas.openxmlformats.org/spreadsheetml/2006/main">
  <authors>
    <author>PC10</author>
    <author>★都体協　宝寿★</author>
    <author>pc024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A20" authorId="1">
      <text>
        <r>
          <rPr>
            <b/>
            <sz val="11"/>
            <rFont val="ＭＳ Ｐゴシック"/>
            <family val="3"/>
          </rPr>
          <t>「支給済」の欄は、支給時の「派遣旅費内訳書」の内容を入力してください。</t>
        </r>
      </text>
    </comment>
    <comment ref="F28" authorId="2">
      <text>
        <r>
          <rPr>
            <b/>
            <sz val="9"/>
            <rFont val="ＭＳ Ｐゴシック"/>
            <family val="3"/>
          </rPr>
          <t>帰京した日の日付を
記入してください。
×：宿泊最終日</t>
        </r>
      </text>
    </comment>
    <comment ref="C35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37" authorId="0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D13" authorId="2">
      <text>
        <r>
          <rPr>
            <b/>
            <sz val="9"/>
            <rFont val="ＭＳ Ｐゴシック"/>
            <family val="3"/>
          </rPr>
          <t xml:space="preserve">自動入力になっています。
触らないでください。
</t>
        </r>
      </text>
    </comment>
    <comment ref="B64" authorId="2">
      <text>
        <r>
          <rPr>
            <b/>
            <u val="single"/>
            <sz val="9"/>
            <rFont val="ＭＳ Ｐゴシック"/>
            <family val="3"/>
          </rPr>
          <t xml:space="preserve">
旅費支給の際に指定された空港を選択してください。</t>
        </r>
        <r>
          <rPr>
            <b/>
            <sz val="9"/>
            <rFont val="ＭＳ Ｐゴシック"/>
            <family val="3"/>
          </rPr>
          <t xml:space="preserve">
※支給該当空港以外を利用した場合、利用交通機関が飛行機以外の場合は、都体協までご連絡ください。</t>
        </r>
      </text>
    </comment>
    <comment ref="B51" authorId="0">
      <text>
        <r>
          <rPr>
            <b/>
            <sz val="9"/>
            <rFont val="ＭＳ Ｐゴシック"/>
            <family val="3"/>
          </rPr>
          <t>「旧 旅行雑費」　※定額支給</t>
        </r>
      </text>
    </comment>
  </commentList>
</comments>
</file>

<file path=xl/comments2.xml><?xml version="1.0" encoding="utf-8"?>
<comments xmlns="http://schemas.openxmlformats.org/spreadsheetml/2006/main">
  <authors>
    <author>PC10</author>
    <author>pc024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D13" authorId="1">
      <text>
        <r>
          <rPr>
            <b/>
            <sz val="9"/>
            <rFont val="ＭＳ Ｐゴシック"/>
            <family val="3"/>
          </rPr>
          <t xml:space="preserve">自動入力になっています。
触らないでください。
</t>
        </r>
      </text>
    </comment>
    <comment ref="F25" authorId="1">
      <text>
        <r>
          <rPr>
            <b/>
            <sz val="9"/>
            <rFont val="ＭＳ Ｐゴシック"/>
            <family val="3"/>
          </rPr>
          <t>帰京した日の日付を
記入してください。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34" authorId="0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B48" authorId="0">
      <text>
        <r>
          <rPr>
            <b/>
            <sz val="9"/>
            <rFont val="ＭＳ Ｐゴシック"/>
            <family val="3"/>
          </rPr>
          <t>「旧 旅行雑費」　※定額支給</t>
        </r>
      </text>
    </comment>
    <comment ref="B61" authorId="1">
      <text>
        <r>
          <rPr>
            <b/>
            <u val="single"/>
            <sz val="9"/>
            <rFont val="ＭＳ Ｐゴシック"/>
            <family val="3"/>
          </rPr>
          <t xml:space="preserve">
旅費支給の際に指定された空港を選択してください。</t>
        </r>
        <r>
          <rPr>
            <b/>
            <sz val="9"/>
            <rFont val="ＭＳ Ｐゴシック"/>
            <family val="3"/>
          </rPr>
          <t xml:space="preserve">
※支給該当空港以外を利用した場合、利用交通機関が飛行機以外の場合は、都体協までご連絡ください。</t>
        </r>
      </text>
    </comment>
    <comment ref="B17" authorId="1">
      <text>
        <r>
          <rPr>
            <b/>
            <sz val="9"/>
            <rFont val="MS P ゴシック"/>
            <family val="3"/>
          </rPr>
          <t>押印無しで構いません。</t>
        </r>
      </text>
    </comment>
  </commentList>
</comments>
</file>

<file path=xl/comments3.xml><?xml version="1.0" encoding="utf-8"?>
<comments xmlns="http://schemas.openxmlformats.org/spreadsheetml/2006/main">
  <authors>
    <author>PC10</author>
    <author>pc024</author>
    <author>★都体協　宝寿★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D13" authorId="1">
      <text>
        <r>
          <rPr>
            <b/>
            <sz val="9"/>
            <rFont val="ＭＳ Ｐゴシック"/>
            <family val="3"/>
          </rPr>
          <t xml:space="preserve">自動入力になっています。
触らないでください。
</t>
        </r>
      </text>
    </comment>
    <comment ref="A20" authorId="2">
      <text>
        <r>
          <rPr>
            <b/>
            <sz val="11"/>
            <rFont val="ＭＳ Ｐゴシック"/>
            <family val="3"/>
          </rPr>
          <t>「支給済」の欄は、支給時の「派遣旅費内訳書」の内容を入力してください。</t>
        </r>
      </text>
    </comment>
    <comment ref="F28" authorId="1">
      <text>
        <r>
          <rPr>
            <b/>
            <sz val="9"/>
            <rFont val="ＭＳ Ｐゴシック"/>
            <family val="3"/>
          </rPr>
          <t>帰京した日の日付を
記入してください。
×：宿泊最終日</t>
        </r>
      </text>
    </comment>
    <comment ref="C35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37" authorId="0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B51" authorId="0">
      <text>
        <r>
          <rPr>
            <b/>
            <sz val="9"/>
            <rFont val="ＭＳ Ｐゴシック"/>
            <family val="3"/>
          </rPr>
          <t>「旧 旅行雑費」　※定額支給</t>
        </r>
      </text>
    </comment>
    <comment ref="B64" authorId="1">
      <text>
        <r>
          <rPr>
            <b/>
            <u val="single"/>
            <sz val="9"/>
            <rFont val="ＭＳ Ｐゴシック"/>
            <family val="3"/>
          </rPr>
          <t xml:space="preserve">
旅費支給の際に指定された空港を選択してください。</t>
        </r>
        <r>
          <rPr>
            <b/>
            <sz val="9"/>
            <rFont val="ＭＳ Ｐゴシック"/>
            <family val="3"/>
          </rPr>
          <t xml:space="preserve">
※支給該当空港以外を利用した場合、新幹線を利用した場合は、都体協までご連絡ください</t>
        </r>
      </text>
    </comment>
  </commentList>
</comments>
</file>

<file path=xl/sharedStrings.xml><?xml version="1.0" encoding="utf-8"?>
<sst xmlns="http://schemas.openxmlformats.org/spreadsheetml/2006/main" count="463" uniqueCount="120">
  <si>
    <t>競技名</t>
  </si>
  <si>
    <t>監督</t>
  </si>
  <si>
    <t>選手</t>
  </si>
  <si>
    <t>合計</t>
  </si>
  <si>
    <t>成年男子</t>
  </si>
  <si>
    <t>成年女子</t>
  </si>
  <si>
    <t>少年男子</t>
  </si>
  <si>
    <t>少年女子</t>
  </si>
  <si>
    <t>宿泊費</t>
  </si>
  <si>
    <t>対象種別</t>
  </si>
  <si>
    <t>人  　員：</t>
  </si>
  <si>
    <t>女　　子</t>
  </si>
  <si>
    <t>成　　年</t>
  </si>
  <si>
    <t>少　　年</t>
  </si>
  <si>
    <t>日</t>
  </si>
  <si>
    <t>月</t>
  </si>
  <si>
    <t>宿 泊 数：</t>
  </si>
  <si>
    <t>泊</t>
  </si>
  <si>
    <t>宿 泊 費：</t>
  </si>
  <si>
    <t>人数</t>
  </si>
  <si>
    <t>宿泊数</t>
  </si>
  <si>
    <t>宿泊取消料：</t>
  </si>
  <si>
    <t>取消料</t>
  </si>
  <si>
    <t>日数</t>
  </si>
  <si>
    <t>（１）宿泊費の精算</t>
  </si>
  <si>
    <t>滞在日数</t>
  </si>
  <si>
    <t>滞在予定日数</t>
  </si>
  <si>
    <t>宿泊費精算額（あ）</t>
  </si>
  <si>
    <t>（注）精算総金額がプラスである場合、その額を返還すること。</t>
  </si>
  <si>
    <t>（注）精算総金額がマイナスである場合、その額を追加請求すること。</t>
  </si>
  <si>
    <t>競技団体名</t>
  </si>
  <si>
    <t>会長名</t>
  </si>
  <si>
    <t>印</t>
  </si>
  <si>
    <t>追加支給分を請求いたします。</t>
  </si>
  <si>
    <t>記</t>
  </si>
  <si>
    <t>返還いたします。</t>
  </si>
  <si>
    <t>下記の内訳により、派遣旅費を精算の上、</t>
  </si>
  <si>
    <t>宿舎発行の領収書</t>
  </si>
  <si>
    <t>添　付　書　類</t>
  </si>
  <si>
    <t>宿泊予定日数</t>
  </si>
  <si>
    <t>宿舎発行の「宿泊精算確認書」</t>
  </si>
  <si>
    <t>ゼロ精算のため、報告いたします。</t>
  </si>
  <si>
    <t>支給済人数</t>
  </si>
  <si>
    <t>支給済</t>
  </si>
  <si>
    <t>実際の派遣人数</t>
  </si>
  <si>
    <t>実際の宿泊日数</t>
  </si>
  <si>
    <t>-</t>
  </si>
  <si>
    <t>～</t>
  </si>
  <si>
    <t>×</t>
  </si>
  <si>
    <t>（ア）</t>
  </si>
  <si>
    <t>（イ）</t>
  </si>
  <si>
    <t>（ウ）</t>
  </si>
  <si>
    <t>宿泊日数実績報告書（様式２）</t>
  </si>
  <si>
    <t>　　公益財団法人東京都体育協会</t>
  </si>
  <si>
    <t>全種別</t>
  </si>
  <si>
    <t>実際の</t>
  </si>
  <si>
    <t>滞在期間：</t>
  </si>
  <si>
    <t>精算総金額＝（あ）+（い）+（う）</t>
  </si>
  <si>
    <t>概算支給額：</t>
  </si>
  <si>
    <t>宿泊区分</t>
  </si>
  <si>
    <t>派 遣 者：</t>
  </si>
  <si>
    <t>【様式1（支）】</t>
  </si>
  <si>
    <t>【様式１（選・監）】</t>
  </si>
  <si>
    <t>支給済金額：</t>
  </si>
  <si>
    <t>交通費実費</t>
  </si>
  <si>
    <t>航空券精算額（う）</t>
  </si>
  <si>
    <t>航空券実費</t>
  </si>
  <si>
    <t>（3）航空券の精算</t>
  </si>
  <si>
    <t>航空券金額</t>
  </si>
  <si>
    <t>円</t>
  </si>
  <si>
    <t>羽田空港から</t>
  </si>
  <si>
    <t>空港まで</t>
  </si>
  <si>
    <t>航空券金額</t>
  </si>
  <si>
    <t>（イ）+（ウ）</t>
  </si>
  <si>
    <t>空港で支給済。</t>
  </si>
  <si>
    <t>東京都○○協会</t>
  </si>
  <si>
    <t>東京　勝蔵</t>
  </si>
  <si>
    <t>○○競技</t>
  </si>
  <si>
    <t>空港から羽田空港まで</t>
  </si>
  <si>
    <t>特 別 国 民 体 育 大 会  派 遣 旅 費 等 精 算 書</t>
  </si>
  <si>
    <t>令和５年</t>
  </si>
  <si>
    <t>　　理事長　塩見　清仁　様</t>
  </si>
  <si>
    <t>（２）定額交通費の精算</t>
  </si>
  <si>
    <t>定額交通費</t>
  </si>
  <si>
    <t>定額交通費精算額（い）</t>
  </si>
  <si>
    <t>定額交通費額：</t>
  </si>
  <si>
    <t>宿泊費（施設S）</t>
  </si>
  <si>
    <t>鹿児島</t>
  </si>
  <si>
    <t>福岡</t>
  </si>
  <si>
    <t>宮﨑</t>
  </si>
  <si>
    <t>熊本</t>
  </si>
  <si>
    <t>航空券の領収書</t>
  </si>
  <si>
    <t>（往路）航空券一人当たりの金額</t>
  </si>
  <si>
    <t>営業施設Ａ　　　3,300円</t>
  </si>
  <si>
    <t>営業施設Ｂ　　　3,850円</t>
  </si>
  <si>
    <t>営業施設Ｃ　　　4,400円</t>
  </si>
  <si>
    <t>営業施設Ｄ　　　4,950円</t>
  </si>
  <si>
    <t>営業施設Ｅ　　　5,500円</t>
  </si>
  <si>
    <t>営業施設Ｆ　　　6,050円</t>
  </si>
  <si>
    <t>営業施設Ｇ　　　6,600円</t>
  </si>
  <si>
    <t>営業施設Ｈ　　　7,150円</t>
  </si>
  <si>
    <t>営業施設Ｉ　　　7,700円</t>
  </si>
  <si>
    <t>営業施設Ｊ　　　8,250円</t>
  </si>
  <si>
    <t>営業施設Ｋ　　　8,800円</t>
  </si>
  <si>
    <t>営業施設Ｌ　　　9,350円</t>
  </si>
  <si>
    <t>営業施設Ｍ　　　9,900円</t>
  </si>
  <si>
    <t>営業施設Ｎ　　　10,450円</t>
  </si>
  <si>
    <t>営業施設Ｏ　　　11,000円</t>
  </si>
  <si>
    <t>営業施設Ｐ　　　11,550円</t>
  </si>
  <si>
    <t>営業施設Ｑ　　　12,100円　　　</t>
  </si>
  <si>
    <t>営業施設Ｒ　　　12,650円　</t>
  </si>
  <si>
    <t>営業施設Ｓ　　　13,200円</t>
  </si>
  <si>
    <t>営業施設Ｔ　　　13,750円</t>
  </si>
  <si>
    <t>営業施設Ｕ　　　14,300円</t>
  </si>
  <si>
    <t>営業施設Ｖ　　　14,850円</t>
  </si>
  <si>
    <t>営業施設Ｗ　　　15,400円</t>
  </si>
  <si>
    <t>営業施設Ｘ　　　15,950円</t>
  </si>
  <si>
    <t>営業施設Ｙ　　　16,500円</t>
  </si>
  <si>
    <t>航空券一人当たり金額（往路:25,000円）+（復路:50,000円）</t>
  </si>
  <si>
    <t>（復路）航空券一人当たりの金額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</si>
</sst>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_ * #,##0.0_ ;_ * \-#,##0.0_ ;_ * &quot;-&quot;?_ ;_ @_ "/>
    <numFmt numFmtId="179" formatCode="[&lt;=999]000;[&lt;=9999]000\-00;000\-0000"/>
    <numFmt numFmtId="180" formatCode="_ * #,##0.000_ ;_ * \-#,##0.000_ ;_ * &quot;-&quot;???_ ;_ @_ "/>
    <numFmt numFmtId="181" formatCode="_ * #,##0.00000_ ;_ * \-#,##0.00000_ ;_ * &quot;-&quot;?????_ ;_ @_ "/>
    <numFmt numFmtId="182" formatCode="_ * #,##0.000000_ ;_ * \-#,##0.000000_ ;_ * &quot;-&quot;??????_ ;_ @_ "/>
    <numFmt numFmtId="183" formatCode="_ * #,##0.0000000_ ;_ * \-#,##0.0000000_ ;_ * &quot;-&quot;???????_ ;_ @_ "/>
    <numFmt numFmtId="184" formatCode="_ * #,##0.0000_ ;_ * \-#,##0.0000_ ;_ * &quot;-&quot;????_ ;_ @_ 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#,##0_);[Red]\(#,##0\)"/>
    <numFmt numFmtId="192" formatCode="&quot;平成 &quot;0&quot; 年&quot;"/>
    <numFmt numFmtId="193" formatCode="&quot;監督 &quot;0&quot; 名&quot;"/>
    <numFmt numFmtId="194" formatCode="&quot;選手 &quot;0&quot; 名&quot;"/>
    <numFmt numFmtId="195" formatCode="&quot;合計 &quot;0&quot; 名&quot;"/>
    <numFmt numFmtId="196" formatCode="&quot;宿泊数 &quot;0&quot; 泊&quot;"/>
    <numFmt numFmtId="197" formatCode="&quot;滞在数 &quot;0&quot; 日&quot;"/>
    <numFmt numFmtId="198" formatCode="[DBNum3][$-411]0"/>
    <numFmt numFmtId="199" formatCode="mmm\-yyyy"/>
    <numFmt numFmtId="200" formatCode="&quot;B区分 &quot;0&quot; 円&quot;"/>
    <numFmt numFmtId="201" formatCode="0_ ;[Red]\-0\ "/>
    <numFmt numFmtId="202" formatCode="&quot;Ｃ区分 &quot;0&quot; 円&quot;"/>
    <numFmt numFmtId="203" formatCode="\+\ \ &quot;入&quot;&quot;湯&quot;&quot;税&quot;"/>
    <numFmt numFmtId="204" formatCode="[$¥-411]#,##0.00;[$¥-411]#,##0.00"/>
    <numFmt numFmtId="205" formatCode="_-[$¥-411]* #,##0_-;\-[$¥-411]* #,##0_-;_-[$¥-411]* &quot;-&quot;_-;_-@_-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9"/>
      <name val="HG丸ｺﾞｼｯｸM-PRO"/>
      <family val="3"/>
    </font>
    <font>
      <b/>
      <sz val="10"/>
      <name val="HG丸ｺﾞｼｯｸM-PRO"/>
      <family val="3"/>
    </font>
    <font>
      <b/>
      <sz val="18"/>
      <name val="HG丸ｺﾞｼｯｸM-PRO"/>
      <family val="3"/>
    </font>
    <font>
      <b/>
      <sz val="20"/>
      <name val="HG丸ｺﾞｼｯｸM-PRO"/>
      <family val="3"/>
    </font>
    <font>
      <b/>
      <sz val="2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9"/>
      <name val="HG丸ｺﾞｼｯｸM-PRO"/>
      <family val="3"/>
    </font>
    <font>
      <sz val="12.4"/>
      <name val="HG丸ｺﾞｼｯｸM-PRO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b/>
      <sz val="16"/>
      <color indexed="55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b/>
      <sz val="16"/>
      <color theme="0" tint="-0.3499799966812134"/>
      <name val="HG丸ｺﾞｼｯｸM-PRO"/>
      <family val="3"/>
    </font>
    <font>
      <sz val="11"/>
      <color theme="1"/>
      <name val="HG丸ｺﾞｼｯｸM-PRO"/>
      <family val="3"/>
    </font>
    <font>
      <sz val="11"/>
      <color theme="0" tint="-0.24997000396251678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19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2" xfId="49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92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2" fontId="5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77" fontId="5" fillId="33" borderId="1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shrinkToFit="1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5" fillId="0" borderId="22" xfId="0" applyFont="1" applyBorder="1" applyAlignment="1">
      <alignment vertical="center"/>
    </xf>
    <xf numFmtId="191" fontId="5" fillId="0" borderId="23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7" fontId="5" fillId="33" borderId="0" xfId="0" applyNumberFormat="1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Fill="1" applyAlignment="1">
      <alignment vertical="center"/>
    </xf>
    <xf numFmtId="49" fontId="9" fillId="0" borderId="0" xfId="49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177" fontId="5" fillId="12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9" fillId="34" borderId="0" xfId="0" applyFont="1" applyFill="1" applyAlignment="1">
      <alignment vertical="center"/>
    </xf>
    <xf numFmtId="0" fontId="60" fillId="34" borderId="0" xfId="0" applyFont="1" applyFill="1" applyAlignment="1">
      <alignment horizontal="center" vertical="center"/>
    </xf>
    <xf numFmtId="0" fontId="59" fillId="34" borderId="0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7" fillId="12" borderId="0" xfId="0" applyFont="1" applyFill="1" applyAlignment="1" applyProtection="1">
      <alignment horizontal="right" vertical="center"/>
      <protection locked="0"/>
    </xf>
    <xf numFmtId="0" fontId="9" fillId="12" borderId="10" xfId="0" applyNumberFormat="1" applyFont="1" applyFill="1" applyBorder="1" applyAlignment="1" applyProtection="1">
      <alignment horizontal="center" vertical="center"/>
      <protection locked="0"/>
    </xf>
    <xf numFmtId="0" fontId="5" fillId="12" borderId="10" xfId="0" applyFont="1" applyFill="1" applyBorder="1" applyAlignment="1" applyProtection="1">
      <alignment horizontal="center" vertical="center"/>
      <protection locked="0"/>
    </xf>
    <xf numFmtId="38" fontId="5" fillId="12" borderId="10" xfId="49" applyFont="1" applyFill="1" applyBorder="1" applyAlignment="1" applyProtection="1">
      <alignment horizontal="center" vertical="center"/>
      <protection locked="0"/>
    </xf>
    <xf numFmtId="177" fontId="5" fillId="12" borderId="10" xfId="0" applyNumberFormat="1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25" xfId="0" applyFont="1" applyFill="1" applyBorder="1" applyAlignment="1">
      <alignment vertical="center"/>
    </xf>
    <xf numFmtId="0" fontId="6" fillId="34" borderId="26" xfId="0" applyFont="1" applyFill="1" applyBorder="1" applyAlignment="1">
      <alignment horizontal="center" vertical="center"/>
    </xf>
    <xf numFmtId="191" fontId="6" fillId="34" borderId="27" xfId="49" applyNumberFormat="1" applyFont="1" applyFill="1" applyBorder="1" applyAlignment="1">
      <alignment horizontal="center" vertical="center"/>
    </xf>
    <xf numFmtId="191" fontId="6" fillId="34" borderId="26" xfId="49" applyNumberFormat="1" applyFont="1" applyFill="1" applyBorder="1" applyAlignment="1">
      <alignment horizontal="center" vertical="center"/>
    </xf>
    <xf numFmtId="191" fontId="6" fillId="34" borderId="25" xfId="49" applyNumberFormat="1" applyFont="1" applyFill="1" applyBorder="1" applyAlignment="1">
      <alignment horizontal="center" vertical="center"/>
    </xf>
    <xf numFmtId="191" fontId="6" fillId="34" borderId="28" xfId="49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vertical="center"/>
    </xf>
    <xf numFmtId="191" fontId="6" fillId="34" borderId="0" xfId="49" applyNumberFormat="1" applyFont="1" applyFill="1" applyBorder="1" applyAlignment="1">
      <alignment horizontal="center" vertical="center"/>
    </xf>
    <xf numFmtId="191" fontId="6" fillId="34" borderId="0" xfId="49" applyNumberFormat="1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191" fontId="6" fillId="0" borderId="0" xfId="49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9" fillId="0" borderId="29" xfId="0" applyNumberFormat="1" applyFont="1" applyFill="1" applyBorder="1" applyAlignment="1">
      <alignment vertical="center" shrinkToFit="1"/>
    </xf>
    <xf numFmtId="0" fontId="10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9" fillId="0" borderId="17" xfId="0" applyFont="1" applyFill="1" applyBorder="1" applyAlignment="1">
      <alignment vertical="center"/>
    </xf>
    <xf numFmtId="42" fontId="5" fillId="0" borderId="17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38" fontId="62" fillId="0" borderId="0" xfId="49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2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7" fillId="34" borderId="30" xfId="0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/>
    </xf>
    <xf numFmtId="0" fontId="7" fillId="34" borderId="32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98" fontId="9" fillId="12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34" xfId="0" applyFont="1" applyFill="1" applyBorder="1" applyAlignment="1" applyProtection="1">
      <alignment horizontal="center" vertical="center" shrinkToFit="1"/>
      <protection locked="0"/>
    </xf>
    <xf numFmtId="49" fontId="9" fillId="12" borderId="33" xfId="49" applyNumberFormat="1" applyFont="1" applyFill="1" applyBorder="1" applyAlignment="1" applyProtection="1">
      <alignment horizontal="center" vertical="center"/>
      <protection locked="0"/>
    </xf>
    <xf numFmtId="49" fontId="9" fillId="12" borderId="34" xfId="49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13" borderId="10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/>
    </xf>
    <xf numFmtId="185" fontId="12" fillId="0" borderId="36" xfId="0" applyNumberFormat="1" applyFont="1" applyBorder="1" applyAlignment="1">
      <alignment horizontal="center" vertical="center"/>
    </xf>
    <xf numFmtId="185" fontId="12" fillId="0" borderId="3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9" fillId="0" borderId="33" xfId="0" applyNumberFormat="1" applyFont="1" applyFill="1" applyBorder="1" applyAlignment="1">
      <alignment horizontal="center" vertical="center" shrinkToFit="1"/>
    </xf>
    <xf numFmtId="177" fontId="9" fillId="0" borderId="21" xfId="0" applyNumberFormat="1" applyFont="1" applyFill="1" applyBorder="1" applyAlignment="1">
      <alignment horizontal="center" vertical="center" shrinkToFit="1"/>
    </xf>
    <xf numFmtId="177" fontId="9" fillId="0" borderId="34" xfId="0" applyNumberFormat="1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185" fontId="14" fillId="35" borderId="30" xfId="0" applyNumberFormat="1" applyFont="1" applyFill="1" applyBorder="1" applyAlignment="1">
      <alignment horizontal="center" vertical="center"/>
    </xf>
    <xf numFmtId="185" fontId="14" fillId="35" borderId="31" xfId="0" applyNumberFormat="1" applyFont="1" applyFill="1" applyBorder="1" applyAlignment="1">
      <alignment horizontal="center" vertical="center"/>
    </xf>
    <xf numFmtId="185" fontId="14" fillId="35" borderId="3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19" borderId="10" xfId="0" applyFont="1" applyFill="1" applyBorder="1" applyAlignment="1">
      <alignment vertical="center"/>
    </xf>
    <xf numFmtId="0" fontId="9" fillId="12" borderId="0" xfId="0" applyFont="1" applyFill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view="pageBreakPreview" zoomScaleSheetLayoutView="100" workbookViewId="0" topLeftCell="A1">
      <selection activeCell="G82" sqref="G82"/>
    </sheetView>
  </sheetViews>
  <sheetFormatPr defaultColWidth="9.00390625" defaultRowHeight="13.5"/>
  <cols>
    <col min="1" max="1" width="12.125" style="2" customWidth="1"/>
    <col min="2" max="2" width="21.375" style="2" customWidth="1"/>
    <col min="3" max="3" width="17.00390625" style="2" customWidth="1"/>
    <col min="4" max="4" width="16.875" style="2" customWidth="1"/>
    <col min="5" max="5" width="14.125" style="2" customWidth="1"/>
    <col min="6" max="6" width="12.125" style="2" customWidth="1"/>
    <col min="7" max="7" width="11.375" style="2" customWidth="1"/>
    <col min="8" max="8" width="5.00390625" style="2" customWidth="1"/>
    <col min="9" max="9" width="8.625" style="2" customWidth="1"/>
    <col min="10" max="10" width="10.75390625" style="2" bestFit="1" customWidth="1"/>
    <col min="11" max="11" width="7.25390625" style="2" customWidth="1"/>
    <col min="12" max="12" width="34.125" style="2" bestFit="1" customWidth="1"/>
    <col min="13" max="13" width="6.875" style="78" customWidth="1"/>
    <col min="14" max="14" width="7.50390625" style="78" customWidth="1"/>
    <col min="15" max="15" width="4.625" style="78" customWidth="1"/>
    <col min="16" max="16" width="7.75390625" style="78" customWidth="1"/>
    <col min="17" max="17" width="7.50390625" style="78" customWidth="1"/>
    <col min="18" max="18" width="7.875" style="78" customWidth="1"/>
    <col min="19" max="19" width="10.125" style="2" customWidth="1"/>
    <col min="20" max="20" width="7.00390625" style="2" customWidth="1"/>
    <col min="21" max="21" width="8.75390625" style="2" customWidth="1"/>
    <col min="22" max="22" width="8.375" style="2" customWidth="1"/>
    <col min="23" max="23" width="7.125" style="2" customWidth="1"/>
    <col min="24" max="24" width="6.875" style="2" customWidth="1"/>
    <col min="25" max="25" width="5.50390625" style="2" customWidth="1"/>
    <col min="26" max="26" width="3.875" style="2" customWidth="1"/>
    <col min="27" max="16384" width="9.00390625" style="2" customWidth="1"/>
  </cols>
  <sheetData>
    <row r="1" spans="7:8" ht="19.5" customHeight="1">
      <c r="G1" s="122" t="s">
        <v>62</v>
      </c>
      <c r="H1" s="122"/>
    </row>
    <row r="2" spans="1:9" ht="24" customHeight="1">
      <c r="A2" s="123" t="s">
        <v>79</v>
      </c>
      <c r="B2" s="123"/>
      <c r="C2" s="123"/>
      <c r="D2" s="123"/>
      <c r="E2" s="123"/>
      <c r="F2" s="123"/>
      <c r="G2" s="123"/>
      <c r="H2" s="123"/>
      <c r="I2" s="1"/>
    </row>
    <row r="3" spans="1:12" ht="21.75" customHeight="1">
      <c r="A3" s="5"/>
      <c r="B3" s="5"/>
      <c r="C3" s="5"/>
      <c r="D3" s="5"/>
      <c r="E3" s="5"/>
      <c r="F3" s="5"/>
      <c r="G3" s="5"/>
      <c r="H3" s="5"/>
      <c r="I3" s="90"/>
      <c r="J3" s="100"/>
      <c r="K3" s="100"/>
      <c r="L3" s="100"/>
    </row>
    <row r="4" spans="1:14" ht="33" customHeight="1">
      <c r="A4" s="5"/>
      <c r="B4" s="5"/>
      <c r="C4" s="5"/>
      <c r="D4" s="5"/>
      <c r="E4" s="6" t="s">
        <v>80</v>
      </c>
      <c r="F4" s="94" t="s">
        <v>15</v>
      </c>
      <c r="G4" s="94" t="s">
        <v>14</v>
      </c>
      <c r="H4" s="5"/>
      <c r="I4" s="89"/>
      <c r="J4" s="101" t="s">
        <v>9</v>
      </c>
      <c r="K4" s="100"/>
      <c r="L4" s="100"/>
      <c r="M4" s="2"/>
      <c r="N4" s="2"/>
    </row>
    <row r="5" spans="1:14" ht="15" customHeight="1">
      <c r="A5" s="5"/>
      <c r="B5" s="5"/>
      <c r="C5" s="5"/>
      <c r="D5" s="5"/>
      <c r="E5" s="6"/>
      <c r="F5" s="74"/>
      <c r="G5" s="74"/>
      <c r="H5" s="5"/>
      <c r="I5" s="89"/>
      <c r="J5" s="101"/>
      <c r="K5" s="100"/>
      <c r="L5" s="100"/>
      <c r="M5" s="2"/>
      <c r="N5" s="2"/>
    </row>
    <row r="6" spans="1:14" ht="28.5" customHeight="1">
      <c r="A6" s="124" t="s">
        <v>53</v>
      </c>
      <c r="B6" s="124"/>
      <c r="C6" s="124"/>
      <c r="D6" s="5"/>
      <c r="E6" s="8"/>
      <c r="F6" s="9"/>
      <c r="G6" s="9"/>
      <c r="H6" s="10"/>
      <c r="I6" s="89"/>
      <c r="J6" s="102" t="s">
        <v>54</v>
      </c>
      <c r="K6" s="100"/>
      <c r="L6" s="100"/>
      <c r="M6" s="2"/>
      <c r="N6" s="2"/>
    </row>
    <row r="7" spans="1:14" ht="30.75" customHeight="1">
      <c r="A7" s="5"/>
      <c r="B7" s="7" t="s">
        <v>81</v>
      </c>
      <c r="C7" s="5"/>
      <c r="D7" s="5"/>
      <c r="E7" s="8"/>
      <c r="F7" s="9"/>
      <c r="G7" s="9"/>
      <c r="H7" s="10"/>
      <c r="I7" s="89"/>
      <c r="J7" s="103" t="s">
        <v>4</v>
      </c>
      <c r="K7" s="100"/>
      <c r="L7" s="100"/>
      <c r="M7" s="2"/>
      <c r="N7" s="2"/>
    </row>
    <row r="8" spans="1:14" ht="15" customHeight="1">
      <c r="A8" s="5"/>
      <c r="B8" s="7"/>
      <c r="C8" s="5"/>
      <c r="D8" s="5"/>
      <c r="E8" s="8"/>
      <c r="F8" s="9"/>
      <c r="G8" s="9"/>
      <c r="H8" s="10"/>
      <c r="I8" s="89"/>
      <c r="J8" s="104" t="s">
        <v>5</v>
      </c>
      <c r="K8" s="100"/>
      <c r="L8" s="100"/>
      <c r="M8" s="2"/>
      <c r="N8" s="2"/>
    </row>
    <row r="9" spans="1:14" ht="23.25" customHeight="1">
      <c r="A9" s="5"/>
      <c r="B9" s="5"/>
      <c r="C9" s="5"/>
      <c r="D9" s="5"/>
      <c r="E9" s="11" t="s">
        <v>30</v>
      </c>
      <c r="F9" s="125"/>
      <c r="G9" s="125"/>
      <c r="H9" s="12"/>
      <c r="I9" s="89"/>
      <c r="J9" s="105" t="s">
        <v>6</v>
      </c>
      <c r="K9" s="100"/>
      <c r="L9" s="100"/>
      <c r="M9" s="2"/>
      <c r="N9" s="2"/>
    </row>
    <row r="10" spans="1:14" ht="17.25" customHeight="1">
      <c r="A10" s="5"/>
      <c r="B10" s="5"/>
      <c r="C10" s="5"/>
      <c r="D10" s="5"/>
      <c r="E10" s="13"/>
      <c r="F10" s="13"/>
      <c r="G10" s="13"/>
      <c r="H10" s="13"/>
      <c r="I10" s="89"/>
      <c r="J10" s="104" t="s">
        <v>7</v>
      </c>
      <c r="K10" s="100"/>
      <c r="L10" s="100"/>
      <c r="M10" s="2"/>
      <c r="N10" s="2"/>
    </row>
    <row r="11" spans="1:14" ht="42.75" customHeight="1">
      <c r="A11" s="5"/>
      <c r="B11" s="5"/>
      <c r="C11" s="5"/>
      <c r="D11" s="5"/>
      <c r="E11" s="11" t="s">
        <v>31</v>
      </c>
      <c r="F11" s="125"/>
      <c r="G11" s="125"/>
      <c r="H11" s="14" t="s">
        <v>32</v>
      </c>
      <c r="I11" s="89"/>
      <c r="J11" s="105" t="s">
        <v>11</v>
      </c>
      <c r="K11" s="100"/>
      <c r="L11" s="100"/>
      <c r="M11" s="2"/>
      <c r="N11" s="2"/>
    </row>
    <row r="12" spans="1:14" ht="22.5" customHeight="1" thickBot="1">
      <c r="A12" s="5"/>
      <c r="B12" s="5"/>
      <c r="C12" s="5"/>
      <c r="D12" s="5"/>
      <c r="E12" s="15"/>
      <c r="F12" s="4"/>
      <c r="G12" s="4"/>
      <c r="H12" s="4"/>
      <c r="I12" s="89"/>
      <c r="J12" s="104" t="s">
        <v>12</v>
      </c>
      <c r="K12" s="100"/>
      <c r="L12" s="100"/>
      <c r="M12" s="2"/>
      <c r="N12" s="2"/>
    </row>
    <row r="13" spans="1:14" ht="30.75" customHeight="1" thickBot="1">
      <c r="A13" s="126" t="s">
        <v>36</v>
      </c>
      <c r="B13" s="126"/>
      <c r="C13" s="126"/>
      <c r="D13" s="127" t="e">
        <f>IF(C86&gt;0,L13,IF(C86&lt;0,L14,L15))</f>
        <v>#VALUE!</v>
      </c>
      <c r="E13" s="128"/>
      <c r="F13" s="129"/>
      <c r="H13" s="4"/>
      <c r="I13" s="89"/>
      <c r="J13" s="106" t="s">
        <v>13</v>
      </c>
      <c r="K13" s="100"/>
      <c r="L13" s="107" t="s">
        <v>35</v>
      </c>
      <c r="M13" s="16"/>
      <c r="N13" s="16"/>
    </row>
    <row r="14" spans="1:14" ht="15" customHeight="1">
      <c r="A14" s="5"/>
      <c r="B14" s="5"/>
      <c r="C14" s="5"/>
      <c r="D14" s="5"/>
      <c r="E14" s="16"/>
      <c r="F14" s="4"/>
      <c r="G14" s="4"/>
      <c r="H14" s="4"/>
      <c r="I14" s="89"/>
      <c r="J14" s="106"/>
      <c r="K14" s="100"/>
      <c r="L14" s="107" t="s">
        <v>33</v>
      </c>
      <c r="M14" s="16"/>
      <c r="N14" s="16"/>
    </row>
    <row r="15" spans="1:14" ht="22.5" customHeight="1">
      <c r="A15" s="5"/>
      <c r="B15" s="5"/>
      <c r="C15" s="5"/>
      <c r="D15" s="13" t="s">
        <v>34</v>
      </c>
      <c r="E15" s="15"/>
      <c r="F15" s="4"/>
      <c r="G15" s="4"/>
      <c r="H15" s="4"/>
      <c r="I15" s="89"/>
      <c r="J15" s="108"/>
      <c r="K15" s="100"/>
      <c r="L15" s="107" t="s">
        <v>41</v>
      </c>
      <c r="M15" s="16"/>
      <c r="N15" s="16"/>
    </row>
    <row r="16" spans="1:14" ht="15" customHeight="1">
      <c r="A16" s="5"/>
      <c r="B16" s="5"/>
      <c r="C16" s="5"/>
      <c r="D16" s="8"/>
      <c r="E16" s="15"/>
      <c r="F16" s="4"/>
      <c r="G16" s="4"/>
      <c r="H16" s="4"/>
      <c r="I16" s="89"/>
      <c r="J16" s="108"/>
      <c r="K16" s="100"/>
      <c r="L16" s="100"/>
      <c r="M16" s="2"/>
      <c r="N16" s="2"/>
    </row>
    <row r="17" spans="2:14" ht="18.75" customHeight="1">
      <c r="B17" s="130" t="s">
        <v>0</v>
      </c>
      <c r="C17" s="131"/>
      <c r="E17" s="17"/>
      <c r="F17" s="130" t="s">
        <v>9</v>
      </c>
      <c r="G17" s="131"/>
      <c r="I17" s="89"/>
      <c r="J17" s="108"/>
      <c r="K17" s="100"/>
      <c r="L17" s="100"/>
      <c r="M17" s="2"/>
      <c r="N17" s="2"/>
    </row>
    <row r="18" spans="1:12" ht="18.75" customHeight="1">
      <c r="A18" s="18"/>
      <c r="B18" s="132"/>
      <c r="C18" s="133"/>
      <c r="E18" s="18"/>
      <c r="F18" s="134"/>
      <c r="G18" s="135"/>
      <c r="I18" s="89"/>
      <c r="J18" s="109"/>
      <c r="K18" s="109"/>
      <c r="L18" s="109"/>
    </row>
    <row r="19" spans="1:12" ht="22.5" customHeight="1">
      <c r="A19" s="18"/>
      <c r="B19" s="19"/>
      <c r="E19" s="18"/>
      <c r="F19" s="20"/>
      <c r="G19" s="20"/>
      <c r="I19" s="91"/>
      <c r="J19" s="100"/>
      <c r="K19" s="100"/>
      <c r="L19" s="100"/>
    </row>
    <row r="20" spans="1:12" ht="18.75" customHeight="1">
      <c r="A20" s="18" t="s">
        <v>10</v>
      </c>
      <c r="B20" s="21"/>
      <c r="C20" s="22" t="s">
        <v>1</v>
      </c>
      <c r="D20" s="22" t="s">
        <v>2</v>
      </c>
      <c r="E20" s="23" t="s">
        <v>3</v>
      </c>
      <c r="F20" s="24"/>
      <c r="I20" s="91"/>
      <c r="J20" s="100"/>
      <c r="K20" s="100"/>
      <c r="L20" s="100"/>
    </row>
    <row r="21" spans="1:12" ht="18.75" customHeight="1">
      <c r="A21" s="18"/>
      <c r="B21" s="21" t="s">
        <v>43</v>
      </c>
      <c r="C21" s="95"/>
      <c r="D21" s="95"/>
      <c r="E21" s="25">
        <f>SUM(C21:D21)</f>
        <v>0</v>
      </c>
      <c r="F21" s="24"/>
      <c r="I21" s="91"/>
      <c r="J21" s="100" t="s">
        <v>93</v>
      </c>
      <c r="K21" s="100"/>
      <c r="L21" s="100"/>
    </row>
    <row r="22" spans="1:12" ht="18.75" customHeight="1">
      <c r="A22" s="18"/>
      <c r="B22" s="21" t="s">
        <v>44</v>
      </c>
      <c r="C22" s="95"/>
      <c r="D22" s="95"/>
      <c r="E22" s="25">
        <f>SUM(C22:D22)</f>
        <v>0</v>
      </c>
      <c r="F22" s="24"/>
      <c r="I22" s="91"/>
      <c r="J22" s="100" t="s">
        <v>94</v>
      </c>
      <c r="K22" s="100"/>
      <c r="L22" s="100"/>
    </row>
    <row r="23" spans="1:12" ht="22.5" customHeight="1">
      <c r="A23" s="27"/>
      <c r="B23" s="28"/>
      <c r="C23" s="28"/>
      <c r="D23" s="28"/>
      <c r="E23" s="29"/>
      <c r="F23" s="24"/>
      <c r="I23" s="91"/>
      <c r="J23" s="100" t="s">
        <v>95</v>
      </c>
      <c r="K23" s="100"/>
      <c r="L23" s="100"/>
    </row>
    <row r="24" spans="1:12" ht="18.75" customHeight="1">
      <c r="A24" s="63" t="s">
        <v>16</v>
      </c>
      <c r="B24" s="21"/>
      <c r="C24" s="22" t="s">
        <v>17</v>
      </c>
      <c r="D24" s="22" t="s">
        <v>14</v>
      </c>
      <c r="E24" s="30"/>
      <c r="F24" s="27"/>
      <c r="I24" s="91"/>
      <c r="J24" s="100" t="s">
        <v>96</v>
      </c>
      <c r="K24" s="100"/>
      <c r="L24" s="100"/>
    </row>
    <row r="25" spans="1:12" ht="18.75" customHeight="1">
      <c r="A25" s="18"/>
      <c r="B25" s="21" t="s">
        <v>43</v>
      </c>
      <c r="C25" s="95"/>
      <c r="D25" s="25">
        <f>C25+1</f>
        <v>1</v>
      </c>
      <c r="E25" s="30"/>
      <c r="F25" s="27"/>
      <c r="I25" s="91"/>
      <c r="J25" s="100" t="s">
        <v>97</v>
      </c>
      <c r="K25" s="100"/>
      <c r="L25" s="100"/>
    </row>
    <row r="26" spans="1:12" ht="18.75" customHeight="1">
      <c r="A26" s="18"/>
      <c r="B26" s="21" t="s">
        <v>45</v>
      </c>
      <c r="C26" s="95"/>
      <c r="D26" s="25">
        <f>C26+1</f>
        <v>1</v>
      </c>
      <c r="E26" s="30"/>
      <c r="F26" s="27"/>
      <c r="I26" s="91"/>
      <c r="J26" s="100" t="s">
        <v>98</v>
      </c>
      <c r="K26" s="100"/>
      <c r="L26" s="100"/>
    </row>
    <row r="27" spans="1:12" ht="22.5" customHeight="1">
      <c r="A27" s="31"/>
      <c r="B27" s="32"/>
      <c r="C27" s="33"/>
      <c r="D27" s="34"/>
      <c r="E27" s="33"/>
      <c r="F27" s="27"/>
      <c r="I27" s="91"/>
      <c r="J27" s="100" t="s">
        <v>99</v>
      </c>
      <c r="K27" s="100"/>
      <c r="L27" s="100"/>
    </row>
    <row r="28" spans="1:12" ht="18.75" customHeight="1">
      <c r="A28" s="70" t="s">
        <v>55</v>
      </c>
      <c r="B28" s="26" t="s">
        <v>15</v>
      </c>
      <c r="C28" s="26" t="s">
        <v>14</v>
      </c>
      <c r="D28" s="136" t="s">
        <v>47</v>
      </c>
      <c r="E28" s="26" t="s">
        <v>15</v>
      </c>
      <c r="F28" s="26" t="s">
        <v>14</v>
      </c>
      <c r="I28" s="91"/>
      <c r="J28" s="100" t="s">
        <v>100</v>
      </c>
      <c r="K28" s="100"/>
      <c r="L28" s="100"/>
    </row>
    <row r="29" spans="1:12" ht="18.75" customHeight="1">
      <c r="A29" s="69" t="s">
        <v>56</v>
      </c>
      <c r="B29" s="96"/>
      <c r="C29" s="96"/>
      <c r="D29" s="136"/>
      <c r="E29" s="96"/>
      <c r="F29" s="96"/>
      <c r="I29" s="91"/>
      <c r="J29" s="100" t="s">
        <v>101</v>
      </c>
      <c r="K29" s="100"/>
      <c r="L29" s="100"/>
    </row>
    <row r="30" spans="1:12" ht="22.5" customHeight="1">
      <c r="A30" s="31"/>
      <c r="B30" s="32"/>
      <c r="C30" s="33"/>
      <c r="D30" s="34"/>
      <c r="E30" s="33"/>
      <c r="F30" s="19"/>
      <c r="G30" s="35"/>
      <c r="H30" s="35"/>
      <c r="I30" s="89"/>
      <c r="J30" s="100" t="s">
        <v>102</v>
      </c>
      <c r="K30" s="100"/>
      <c r="L30" s="100"/>
    </row>
    <row r="31" spans="1:12" ht="18.75" customHeight="1">
      <c r="A31" s="36" t="s">
        <v>24</v>
      </c>
      <c r="B31" s="37"/>
      <c r="C31" s="37"/>
      <c r="D31" s="38"/>
      <c r="E31" s="37"/>
      <c r="F31" s="39"/>
      <c r="G31" s="40"/>
      <c r="H31" s="35"/>
      <c r="I31" s="89"/>
      <c r="J31" s="100" t="s">
        <v>103</v>
      </c>
      <c r="K31" s="100"/>
      <c r="L31" s="100"/>
    </row>
    <row r="32" spans="1:12" ht="18.75" customHeight="1">
      <c r="A32" s="41" t="s">
        <v>58</v>
      </c>
      <c r="B32" s="42" t="s">
        <v>86</v>
      </c>
      <c r="C32" s="137" t="s">
        <v>48</v>
      </c>
      <c r="D32" s="26" t="s">
        <v>39</v>
      </c>
      <c r="E32" s="137" t="s">
        <v>48</v>
      </c>
      <c r="F32" s="43" t="s">
        <v>42</v>
      </c>
      <c r="G32" s="44"/>
      <c r="H32" s="35"/>
      <c r="I32" s="89"/>
      <c r="J32" s="100" t="s">
        <v>104</v>
      </c>
      <c r="K32" s="100"/>
      <c r="L32" s="100"/>
    </row>
    <row r="33" spans="1:12" ht="18.75" customHeight="1">
      <c r="A33" s="41" t="s">
        <v>49</v>
      </c>
      <c r="B33" s="64">
        <v>13200</v>
      </c>
      <c r="C33" s="138"/>
      <c r="D33" s="26">
        <f>C25</f>
        <v>0</v>
      </c>
      <c r="E33" s="138"/>
      <c r="F33" s="26">
        <f>E21</f>
        <v>0</v>
      </c>
      <c r="G33" s="44"/>
      <c r="H33" s="35"/>
      <c r="I33" s="91"/>
      <c r="J33" s="100" t="s">
        <v>105</v>
      </c>
      <c r="K33" s="100"/>
      <c r="L33" s="100"/>
    </row>
    <row r="34" spans="1:12" ht="13.5" customHeight="1">
      <c r="A34" s="41"/>
      <c r="B34" s="75"/>
      <c r="C34" s="16"/>
      <c r="D34" s="34"/>
      <c r="E34" s="16"/>
      <c r="F34" s="34"/>
      <c r="G34" s="44"/>
      <c r="H34" s="35"/>
      <c r="I34" s="91"/>
      <c r="J34" s="100" t="s">
        <v>106</v>
      </c>
      <c r="K34" s="100"/>
      <c r="L34" s="100"/>
    </row>
    <row r="35" spans="1:12" ht="18.75" customHeight="1">
      <c r="A35" s="45"/>
      <c r="B35" s="77" t="s">
        <v>59</v>
      </c>
      <c r="C35" s="139"/>
      <c r="D35" s="139"/>
      <c r="E35" s="16"/>
      <c r="F35" s="4"/>
      <c r="G35" s="44"/>
      <c r="H35" s="35"/>
      <c r="I35" s="91"/>
      <c r="J35" s="100" t="s">
        <v>107</v>
      </c>
      <c r="K35" s="100"/>
      <c r="L35" s="100"/>
    </row>
    <row r="36" spans="1:12" ht="18.75" customHeight="1">
      <c r="A36" s="45" t="s">
        <v>18</v>
      </c>
      <c r="B36" s="76" t="s">
        <v>8</v>
      </c>
      <c r="C36" s="137" t="s">
        <v>48</v>
      </c>
      <c r="D36" s="26" t="s">
        <v>20</v>
      </c>
      <c r="E36" s="137" t="s">
        <v>48</v>
      </c>
      <c r="F36" s="23" t="s">
        <v>19</v>
      </c>
      <c r="G36" s="47"/>
      <c r="I36" s="91"/>
      <c r="J36" s="100" t="s">
        <v>108</v>
      </c>
      <c r="K36" s="100"/>
      <c r="L36" s="100"/>
    </row>
    <row r="37" spans="1:12" ht="18.75" customHeight="1">
      <c r="A37" s="41" t="s">
        <v>50</v>
      </c>
      <c r="B37" s="97"/>
      <c r="C37" s="138"/>
      <c r="D37" s="26">
        <f>C26</f>
        <v>0</v>
      </c>
      <c r="E37" s="138"/>
      <c r="F37" s="3">
        <f>E22</f>
        <v>0</v>
      </c>
      <c r="G37" s="46"/>
      <c r="I37" s="91"/>
      <c r="J37" s="100" t="s">
        <v>109</v>
      </c>
      <c r="K37" s="100"/>
      <c r="L37" s="100"/>
    </row>
    <row r="38" spans="1:12" ht="18.75" customHeight="1">
      <c r="A38" s="48"/>
      <c r="B38" s="49"/>
      <c r="C38" s="50"/>
      <c r="D38" s="34"/>
      <c r="E38" s="16"/>
      <c r="F38" s="4"/>
      <c r="G38" s="46"/>
      <c r="I38" s="89"/>
      <c r="J38" s="100" t="s">
        <v>110</v>
      </c>
      <c r="K38" s="100"/>
      <c r="L38" s="100"/>
    </row>
    <row r="39" spans="1:12" ht="18.75" customHeight="1">
      <c r="A39" s="65" t="s">
        <v>21</v>
      </c>
      <c r="B39" s="42" t="s">
        <v>22</v>
      </c>
      <c r="C39" s="137" t="s">
        <v>48</v>
      </c>
      <c r="D39" s="26" t="s">
        <v>23</v>
      </c>
      <c r="E39" s="137" t="s">
        <v>48</v>
      </c>
      <c r="F39" s="23" t="s">
        <v>19</v>
      </c>
      <c r="G39" s="46"/>
      <c r="I39" s="89"/>
      <c r="J39" s="100" t="s">
        <v>111</v>
      </c>
      <c r="K39" s="100"/>
      <c r="L39" s="100"/>
    </row>
    <row r="40" spans="1:12" ht="18.75" customHeight="1">
      <c r="A40" s="41" t="s">
        <v>51</v>
      </c>
      <c r="B40" s="98"/>
      <c r="C40" s="138"/>
      <c r="D40" s="96"/>
      <c r="E40" s="138"/>
      <c r="F40" s="96">
        <v>0</v>
      </c>
      <c r="G40" s="46"/>
      <c r="H40" s="16"/>
      <c r="I40" s="89"/>
      <c r="J40" s="100" t="s">
        <v>112</v>
      </c>
      <c r="K40" s="100"/>
      <c r="L40" s="100"/>
    </row>
    <row r="41" spans="1:12" ht="18.75" customHeight="1">
      <c r="A41" s="51"/>
      <c r="B41" s="34"/>
      <c r="C41" s="50"/>
      <c r="D41" s="34"/>
      <c r="E41" s="16"/>
      <c r="F41" s="4"/>
      <c r="G41" s="46"/>
      <c r="H41" s="16"/>
      <c r="I41" s="89"/>
      <c r="J41" s="100" t="s">
        <v>113</v>
      </c>
      <c r="K41" s="100"/>
      <c r="L41" s="100"/>
    </row>
    <row r="42" spans="1:12" ht="18.75" customHeight="1">
      <c r="A42" s="51"/>
      <c r="B42" s="42" t="s">
        <v>49</v>
      </c>
      <c r="C42" s="137" t="s">
        <v>46</v>
      </c>
      <c r="D42" s="26" t="s">
        <v>50</v>
      </c>
      <c r="E42" s="137" t="s">
        <v>46</v>
      </c>
      <c r="F42" s="23" t="s">
        <v>51</v>
      </c>
      <c r="G42" s="46"/>
      <c r="H42" s="16"/>
      <c r="I42" s="89"/>
      <c r="J42" s="100" t="s">
        <v>114</v>
      </c>
      <c r="K42" s="100"/>
      <c r="L42" s="100"/>
    </row>
    <row r="43" spans="1:12" ht="18.75" customHeight="1">
      <c r="A43" s="51"/>
      <c r="B43" s="52">
        <f>B33*D33*F33</f>
        <v>0</v>
      </c>
      <c r="C43" s="138"/>
      <c r="D43" s="53">
        <f>B37*D37*F37</f>
        <v>0</v>
      </c>
      <c r="E43" s="138"/>
      <c r="F43" s="53">
        <f>B40*D40*F40</f>
        <v>0</v>
      </c>
      <c r="G43" s="46"/>
      <c r="H43" s="16"/>
      <c r="I43" s="89"/>
      <c r="J43" s="100" t="s">
        <v>115</v>
      </c>
      <c r="K43" s="100"/>
      <c r="L43" s="100"/>
    </row>
    <row r="44" spans="1:12" ht="18.75" customHeight="1" thickBot="1">
      <c r="A44" s="51"/>
      <c r="B44" s="50"/>
      <c r="C44" s="50"/>
      <c r="D44" s="50"/>
      <c r="E44" s="16"/>
      <c r="F44" s="16"/>
      <c r="G44" s="46"/>
      <c r="H44" s="16"/>
      <c r="I44" s="89"/>
      <c r="J44" s="100" t="s">
        <v>116</v>
      </c>
      <c r="K44" s="100"/>
      <c r="L44" s="100"/>
    </row>
    <row r="45" spans="1:12" ht="18.75" customHeight="1">
      <c r="A45" s="51"/>
      <c r="B45" s="140" t="s">
        <v>27</v>
      </c>
      <c r="C45" s="141"/>
      <c r="D45" s="143">
        <f>B43-D43-F43</f>
        <v>0</v>
      </c>
      <c r="E45" s="144"/>
      <c r="F45" s="144"/>
      <c r="G45" s="46"/>
      <c r="H45" s="16"/>
      <c r="I45" s="89"/>
      <c r="J45" s="100" t="s">
        <v>117</v>
      </c>
      <c r="K45" s="100"/>
      <c r="L45" s="100"/>
    </row>
    <row r="46" spans="1:12" ht="18.75" customHeight="1" thickBot="1">
      <c r="A46" s="51"/>
      <c r="B46" s="142"/>
      <c r="C46" s="142"/>
      <c r="D46" s="145"/>
      <c r="E46" s="145"/>
      <c r="F46" s="145"/>
      <c r="G46" s="46"/>
      <c r="H46" s="16"/>
      <c r="I46" s="89"/>
      <c r="J46" s="100"/>
      <c r="K46" s="100"/>
      <c r="L46" s="100"/>
    </row>
    <row r="47" spans="1:12" ht="18.75" customHeight="1">
      <c r="A47" s="54"/>
      <c r="B47" s="55"/>
      <c r="C47" s="55"/>
      <c r="D47" s="55"/>
      <c r="E47" s="56"/>
      <c r="F47" s="56"/>
      <c r="G47" s="57"/>
      <c r="H47" s="16"/>
      <c r="I47" s="89"/>
      <c r="J47" s="100"/>
      <c r="K47" s="100"/>
      <c r="L47" s="100"/>
    </row>
    <row r="48" spans="1:12" ht="22.5" customHeight="1">
      <c r="A48" s="34"/>
      <c r="B48" s="50"/>
      <c r="C48" s="50"/>
      <c r="D48" s="50"/>
      <c r="E48" s="16"/>
      <c r="F48" s="16"/>
      <c r="G48" s="16"/>
      <c r="H48" s="16"/>
      <c r="I48" s="89"/>
      <c r="J48" s="100"/>
      <c r="K48" s="100"/>
      <c r="L48" s="100"/>
    </row>
    <row r="49" spans="1:12" ht="18.75" customHeight="1">
      <c r="A49" s="36" t="s">
        <v>82</v>
      </c>
      <c r="B49" s="58"/>
      <c r="C49" s="58"/>
      <c r="D49" s="58"/>
      <c r="E49" s="59"/>
      <c r="F49" s="59"/>
      <c r="G49" s="60"/>
      <c r="H49" s="16"/>
      <c r="I49" s="89"/>
      <c r="J49" s="100"/>
      <c r="K49" s="100"/>
      <c r="L49" s="100"/>
    </row>
    <row r="50" spans="1:10" ht="18.75" customHeight="1">
      <c r="A50" s="41" t="s">
        <v>58</v>
      </c>
      <c r="B50" s="42" t="s">
        <v>83</v>
      </c>
      <c r="C50" s="137" t="s">
        <v>48</v>
      </c>
      <c r="D50" s="26" t="s">
        <v>26</v>
      </c>
      <c r="E50" s="137" t="s">
        <v>48</v>
      </c>
      <c r="F50" s="23" t="s">
        <v>19</v>
      </c>
      <c r="G50" s="46"/>
      <c r="H50" s="16"/>
      <c r="J50" s="16"/>
    </row>
    <row r="51" spans="1:10" ht="18.75" customHeight="1">
      <c r="A51" s="41" t="s">
        <v>49</v>
      </c>
      <c r="B51" s="87">
        <v>1100</v>
      </c>
      <c r="C51" s="138"/>
      <c r="D51" s="26">
        <f>D25</f>
        <v>1</v>
      </c>
      <c r="E51" s="138"/>
      <c r="F51" s="3">
        <f>E21</f>
        <v>0</v>
      </c>
      <c r="G51" s="46"/>
      <c r="H51" s="16"/>
      <c r="J51" s="110"/>
    </row>
    <row r="52" spans="1:8" ht="18.75" customHeight="1">
      <c r="A52" s="51"/>
      <c r="B52" s="50"/>
      <c r="C52" s="50"/>
      <c r="D52" s="50"/>
      <c r="E52" s="16"/>
      <c r="F52" s="16"/>
      <c r="G52" s="46"/>
      <c r="H52" s="16"/>
    </row>
    <row r="53" spans="1:10" ht="18.75" customHeight="1">
      <c r="A53" s="115" t="s">
        <v>85</v>
      </c>
      <c r="B53" s="42" t="s">
        <v>83</v>
      </c>
      <c r="C53" s="137" t="s">
        <v>48</v>
      </c>
      <c r="D53" s="26" t="s">
        <v>25</v>
      </c>
      <c r="E53" s="137" t="s">
        <v>48</v>
      </c>
      <c r="F53" s="23" t="s">
        <v>19</v>
      </c>
      <c r="G53" s="46"/>
      <c r="H53" s="16"/>
      <c r="J53" s="110"/>
    </row>
    <row r="54" spans="1:10" ht="18.75" customHeight="1">
      <c r="A54" s="41" t="s">
        <v>50</v>
      </c>
      <c r="B54" s="53">
        <f>B51</f>
        <v>1100</v>
      </c>
      <c r="C54" s="138"/>
      <c r="D54" s="26">
        <f>D26</f>
        <v>1</v>
      </c>
      <c r="E54" s="138"/>
      <c r="F54" s="26">
        <f>E22</f>
        <v>0</v>
      </c>
      <c r="G54" s="46"/>
      <c r="H54" s="16"/>
      <c r="I54" s="16"/>
      <c r="J54" s="111"/>
    </row>
    <row r="55" spans="1:18" s="35" customFormat="1" ht="18.75" customHeight="1">
      <c r="A55" s="41"/>
      <c r="B55" s="66"/>
      <c r="C55" s="50"/>
      <c r="D55" s="67"/>
      <c r="E55" s="50"/>
      <c r="F55" s="68"/>
      <c r="G55" s="44"/>
      <c r="H55" s="50"/>
      <c r="I55" s="50"/>
      <c r="J55" s="112"/>
      <c r="M55" s="80"/>
      <c r="N55" s="80"/>
      <c r="O55" s="80"/>
      <c r="P55" s="80"/>
      <c r="Q55" s="80"/>
      <c r="R55" s="80"/>
    </row>
    <row r="56" spans="1:10" ht="18.75" customHeight="1">
      <c r="A56" s="51"/>
      <c r="B56" s="42" t="s">
        <v>49</v>
      </c>
      <c r="C56" s="137" t="s">
        <v>46</v>
      </c>
      <c r="D56" s="26" t="s">
        <v>50</v>
      </c>
      <c r="E56" s="146"/>
      <c r="F56" s="4"/>
      <c r="G56" s="46"/>
      <c r="H56" s="16"/>
      <c r="I56" s="16"/>
      <c r="J56" s="112"/>
    </row>
    <row r="57" spans="1:10" ht="18.75" customHeight="1">
      <c r="A57" s="51"/>
      <c r="B57" s="52">
        <f>B51*D51*F51</f>
        <v>0</v>
      </c>
      <c r="C57" s="138"/>
      <c r="D57" s="53">
        <f>B54*D54*F54</f>
        <v>0</v>
      </c>
      <c r="E57" s="146"/>
      <c r="F57" s="4"/>
      <c r="G57" s="46"/>
      <c r="H57" s="16"/>
      <c r="I57" s="16"/>
      <c r="J57" s="16"/>
    </row>
    <row r="58" spans="1:10" ht="18.75" customHeight="1" thickBot="1">
      <c r="A58" s="51"/>
      <c r="B58" s="50"/>
      <c r="C58" s="50"/>
      <c r="D58" s="50"/>
      <c r="E58" s="16"/>
      <c r="F58" s="16"/>
      <c r="G58" s="46"/>
      <c r="H58" s="16"/>
      <c r="I58" s="16"/>
      <c r="J58" s="112"/>
    </row>
    <row r="59" spans="1:10" ht="18.75" customHeight="1">
      <c r="A59" s="51"/>
      <c r="B59" s="140" t="s">
        <v>84</v>
      </c>
      <c r="C59" s="141"/>
      <c r="D59" s="143">
        <f>B57-D57</f>
        <v>0</v>
      </c>
      <c r="E59" s="144"/>
      <c r="F59" s="144"/>
      <c r="G59" s="46"/>
      <c r="H59" s="16"/>
      <c r="I59" s="16"/>
      <c r="J59" s="16"/>
    </row>
    <row r="60" spans="1:10" ht="18.75" customHeight="1" thickBot="1">
      <c r="A60" s="51"/>
      <c r="B60" s="142"/>
      <c r="C60" s="142"/>
      <c r="D60" s="145"/>
      <c r="E60" s="145"/>
      <c r="F60" s="145"/>
      <c r="G60" s="46"/>
      <c r="H60" s="16"/>
      <c r="I60" s="16"/>
      <c r="J60" s="112"/>
    </row>
    <row r="61" spans="1:10" ht="18.75" customHeight="1">
      <c r="A61" s="54"/>
      <c r="B61" s="55"/>
      <c r="C61" s="55"/>
      <c r="D61" s="55"/>
      <c r="E61" s="56"/>
      <c r="F61" s="56"/>
      <c r="G61" s="57"/>
      <c r="H61" s="16"/>
      <c r="I61" s="16"/>
      <c r="J61" s="16"/>
    </row>
    <row r="62" spans="1:10" ht="22.5" customHeight="1">
      <c r="A62" s="34"/>
      <c r="B62" s="50"/>
      <c r="C62" s="50"/>
      <c r="D62" s="50"/>
      <c r="E62" s="16"/>
      <c r="F62" s="16"/>
      <c r="G62" s="16"/>
      <c r="H62" s="16"/>
      <c r="I62" s="61"/>
      <c r="J62" s="16"/>
    </row>
    <row r="63" spans="1:10" ht="22.5" customHeight="1">
      <c r="A63" s="36" t="s">
        <v>67</v>
      </c>
      <c r="B63" s="58"/>
      <c r="C63" s="58"/>
      <c r="D63" s="58"/>
      <c r="E63" s="59"/>
      <c r="F63" s="59"/>
      <c r="G63" s="60"/>
      <c r="H63" s="16"/>
      <c r="I63" s="61"/>
      <c r="J63" s="16"/>
    </row>
    <row r="64" spans="1:10" ht="22.5" customHeight="1">
      <c r="A64" s="41" t="s">
        <v>63</v>
      </c>
      <c r="B64" s="96"/>
      <c r="C64" s="50" t="s">
        <v>74</v>
      </c>
      <c r="D64" s="50"/>
      <c r="E64" s="16"/>
      <c r="F64" s="16"/>
      <c r="G64" s="46"/>
      <c r="H64" s="16"/>
      <c r="I64" s="61"/>
      <c r="J64" s="16"/>
    </row>
    <row r="65" spans="1:10" ht="22.5" customHeight="1">
      <c r="A65" s="41" t="s">
        <v>49</v>
      </c>
      <c r="B65" s="147" t="str">
        <f>IF(B64=J67,J72,IF(B64=J68,J73,IF(B64=J69,J74,IF(B64=J70,J75," "))))</f>
        <v> </v>
      </c>
      <c r="C65" s="148"/>
      <c r="D65" s="149"/>
      <c r="E65" s="137" t="s">
        <v>48</v>
      </c>
      <c r="F65" s="23" t="s">
        <v>19</v>
      </c>
      <c r="G65" s="46"/>
      <c r="H65" s="16"/>
      <c r="I65" s="61"/>
      <c r="J65" s="16"/>
    </row>
    <row r="66" spans="1:12" s="78" customFormat="1" ht="22.5" customHeight="1">
      <c r="A66" s="41"/>
      <c r="B66" s="147" t="str">
        <f>IF(B65=J72,J76,IF(B65=J73,J77,IF(B65=J74,J78,"  ")))</f>
        <v>  </v>
      </c>
      <c r="C66" s="148"/>
      <c r="D66" s="149"/>
      <c r="E66" s="138"/>
      <c r="F66" s="3">
        <f>E21</f>
        <v>0</v>
      </c>
      <c r="G66" s="46"/>
      <c r="H66" s="16"/>
      <c r="I66" s="61"/>
      <c r="J66" s="16"/>
      <c r="K66" s="2"/>
      <c r="L66" s="2"/>
    </row>
    <row r="67" spans="1:12" s="78" customFormat="1" ht="22.5" customHeight="1">
      <c r="A67" s="51"/>
      <c r="B67" s="50"/>
      <c r="C67" s="50"/>
      <c r="D67" s="50"/>
      <c r="E67" s="16"/>
      <c r="F67" s="16"/>
      <c r="G67" s="46"/>
      <c r="H67" s="16"/>
      <c r="I67" s="61"/>
      <c r="J67" s="119" t="s">
        <v>87</v>
      </c>
      <c r="K67" s="2"/>
      <c r="L67" s="2"/>
    </row>
    <row r="68" spans="1:12" s="78" customFormat="1" ht="22.5" customHeight="1">
      <c r="A68" s="41" t="s">
        <v>66</v>
      </c>
      <c r="B68" s="116" t="s">
        <v>92</v>
      </c>
      <c r="C68" s="97"/>
      <c r="D68" s="88" t="s">
        <v>69</v>
      </c>
      <c r="E68" s="4" t="s">
        <v>70</v>
      </c>
      <c r="F68" s="93">
        <f>B64</f>
        <v>0</v>
      </c>
      <c r="G68" s="46" t="s">
        <v>71</v>
      </c>
      <c r="H68" s="16"/>
      <c r="I68" s="61"/>
      <c r="J68" s="119" t="s">
        <v>88</v>
      </c>
      <c r="K68" s="2"/>
      <c r="L68" s="2"/>
    </row>
    <row r="69" spans="1:12" s="78" customFormat="1" ht="22.5" customHeight="1">
      <c r="A69" s="41" t="s">
        <v>50</v>
      </c>
      <c r="B69" s="82" t="s">
        <v>68</v>
      </c>
      <c r="C69" s="137" t="s">
        <v>48</v>
      </c>
      <c r="D69" s="26" t="s">
        <v>19</v>
      </c>
      <c r="E69" s="83"/>
      <c r="F69" s="32"/>
      <c r="G69" s="46"/>
      <c r="H69" s="16"/>
      <c r="I69" s="61"/>
      <c r="J69" s="119" t="s">
        <v>89</v>
      </c>
      <c r="K69" s="2"/>
      <c r="L69" s="2"/>
    </row>
    <row r="70" spans="1:12" s="78" customFormat="1" ht="22.5" customHeight="1">
      <c r="A70" s="41"/>
      <c r="B70" s="64">
        <f>C68</f>
        <v>0</v>
      </c>
      <c r="C70" s="138"/>
      <c r="D70" s="26">
        <f>E22</f>
        <v>0</v>
      </c>
      <c r="E70" s="16"/>
      <c r="F70" s="34"/>
      <c r="G70" s="46"/>
      <c r="H70" s="16"/>
      <c r="I70" s="61"/>
      <c r="J70" s="119" t="s">
        <v>90</v>
      </c>
      <c r="K70" s="2"/>
      <c r="L70" s="2"/>
    </row>
    <row r="71" spans="1:12" s="78" customFormat="1" ht="22.5" customHeight="1">
      <c r="A71" s="41"/>
      <c r="B71" s="84"/>
      <c r="C71" s="50"/>
      <c r="D71" s="68"/>
      <c r="E71" s="50"/>
      <c r="F71" s="34"/>
      <c r="G71" s="44"/>
      <c r="H71" s="16"/>
      <c r="I71" s="61"/>
      <c r="J71" s="120"/>
      <c r="K71" s="2"/>
      <c r="L71" s="2"/>
    </row>
    <row r="72" spans="1:12" s="78" customFormat="1" ht="22.5" customHeight="1">
      <c r="A72" s="41"/>
      <c r="B72" s="49"/>
      <c r="C72" s="50"/>
      <c r="D72" s="34"/>
      <c r="E72" s="50"/>
      <c r="F72" s="34"/>
      <c r="G72" s="44"/>
      <c r="H72" s="16"/>
      <c r="I72" s="61"/>
      <c r="J72" s="119" t="s">
        <v>118</v>
      </c>
      <c r="K72" s="113"/>
      <c r="L72" s="114"/>
    </row>
    <row r="73" spans="1:12" s="78" customFormat="1" ht="22.5" customHeight="1">
      <c r="A73" s="41" t="s">
        <v>64</v>
      </c>
      <c r="B73" s="116" t="s">
        <v>119</v>
      </c>
      <c r="C73" s="97"/>
      <c r="D73" s="88" t="s">
        <v>69</v>
      </c>
      <c r="E73" s="99">
        <f>F68</f>
        <v>0</v>
      </c>
      <c r="F73" s="71" t="s">
        <v>78</v>
      </c>
      <c r="G73" s="46"/>
      <c r="H73" s="16"/>
      <c r="I73" s="61"/>
      <c r="J73" s="119" t="s">
        <v>118</v>
      </c>
      <c r="K73" s="16"/>
      <c r="L73" s="16"/>
    </row>
    <row r="74" spans="1:12" s="78" customFormat="1" ht="22.5" customHeight="1">
      <c r="A74" s="41" t="s">
        <v>51</v>
      </c>
      <c r="B74" s="85" t="s">
        <v>72</v>
      </c>
      <c r="C74" s="137" t="s">
        <v>48</v>
      </c>
      <c r="D74" s="86" t="s">
        <v>19</v>
      </c>
      <c r="E74" s="83"/>
      <c r="F74" s="32"/>
      <c r="G74" s="46"/>
      <c r="H74" s="16"/>
      <c r="I74" s="61"/>
      <c r="J74" s="119" t="s">
        <v>118</v>
      </c>
      <c r="K74" s="16"/>
      <c r="L74" s="16"/>
    </row>
    <row r="75" spans="1:12" s="78" customFormat="1" ht="22.5" customHeight="1">
      <c r="A75" s="92"/>
      <c r="B75" s="64">
        <f>C73</f>
        <v>0</v>
      </c>
      <c r="C75" s="138"/>
      <c r="D75" s="26">
        <f>D70</f>
        <v>0</v>
      </c>
      <c r="E75" s="16"/>
      <c r="F75" s="34"/>
      <c r="G75" s="46"/>
      <c r="H75" s="16"/>
      <c r="I75" s="61"/>
      <c r="J75" s="119" t="s">
        <v>118</v>
      </c>
      <c r="K75" s="16"/>
      <c r="L75" s="16"/>
    </row>
    <row r="76" spans="1:12" s="78" customFormat="1" ht="22.5" customHeight="1">
      <c r="A76" s="41"/>
      <c r="B76" s="84"/>
      <c r="C76" s="50"/>
      <c r="D76" s="34"/>
      <c r="E76" s="16"/>
      <c r="F76" s="34"/>
      <c r="G76" s="46"/>
      <c r="H76" s="16"/>
      <c r="I76" s="61"/>
      <c r="J76" s="121">
        <v>75000</v>
      </c>
      <c r="K76" s="16"/>
      <c r="L76" s="16"/>
    </row>
    <row r="77" spans="1:12" s="78" customFormat="1" ht="18.75" customHeight="1">
      <c r="A77" s="41"/>
      <c r="B77" s="49"/>
      <c r="C77" s="50"/>
      <c r="D77" s="34"/>
      <c r="E77" s="16"/>
      <c r="F77" s="34"/>
      <c r="G77" s="46"/>
      <c r="H77" s="16"/>
      <c r="I77" s="2"/>
      <c r="J77" s="121">
        <v>75000</v>
      </c>
      <c r="K77" s="16"/>
      <c r="L77" s="16"/>
    </row>
    <row r="78" spans="1:12" s="78" customFormat="1" ht="18.75" customHeight="1">
      <c r="A78" s="51"/>
      <c r="B78" s="42" t="s">
        <v>49</v>
      </c>
      <c r="C78" s="137" t="s">
        <v>46</v>
      </c>
      <c r="D78" s="26" t="s">
        <v>73</v>
      </c>
      <c r="E78" s="16"/>
      <c r="F78" s="34"/>
      <c r="G78" s="46"/>
      <c r="H78" s="2"/>
      <c r="I78" s="2"/>
      <c r="J78" s="121">
        <v>75000</v>
      </c>
      <c r="K78" s="16"/>
      <c r="L78" s="16"/>
    </row>
    <row r="79" spans="1:12" s="78" customFormat="1" ht="18.75" customHeight="1">
      <c r="A79" s="51"/>
      <c r="B79" s="72" t="e">
        <f>B66*F66</f>
        <v>#VALUE!</v>
      </c>
      <c r="C79" s="138"/>
      <c r="D79" s="73">
        <f>(B70*D70)+(B75*D75)</f>
        <v>0</v>
      </c>
      <c r="E79" s="16"/>
      <c r="F79" s="34"/>
      <c r="G79" s="46"/>
      <c r="H79" s="2"/>
      <c r="I79" s="2"/>
      <c r="J79" s="121">
        <v>75000</v>
      </c>
      <c r="K79" s="16"/>
      <c r="L79" s="16"/>
    </row>
    <row r="80" spans="1:12" s="78" customFormat="1" ht="18.75" customHeight="1" thickBot="1">
      <c r="A80" s="51"/>
      <c r="B80" s="50"/>
      <c r="C80" s="50"/>
      <c r="D80" s="50"/>
      <c r="E80" s="16"/>
      <c r="F80" s="16"/>
      <c r="G80" s="46"/>
      <c r="H80" s="16"/>
      <c r="I80" s="2"/>
      <c r="J80" s="16"/>
      <c r="K80" s="16"/>
      <c r="L80" s="16"/>
    </row>
    <row r="81" spans="1:12" s="78" customFormat="1" ht="18.75" customHeight="1">
      <c r="A81" s="51"/>
      <c r="B81" s="140" t="s">
        <v>65</v>
      </c>
      <c r="C81" s="141"/>
      <c r="D81" s="143" t="e">
        <f>B79-D79</f>
        <v>#VALUE!</v>
      </c>
      <c r="E81" s="144"/>
      <c r="F81" s="144"/>
      <c r="G81" s="46"/>
      <c r="H81" s="16"/>
      <c r="I81" s="2"/>
      <c r="J81" s="112"/>
      <c r="K81" s="16"/>
      <c r="L81" s="16"/>
    </row>
    <row r="82" spans="1:18" ht="18.75" customHeight="1" thickBot="1">
      <c r="A82" s="51"/>
      <c r="B82" s="142"/>
      <c r="C82" s="142"/>
      <c r="D82" s="145"/>
      <c r="E82" s="145"/>
      <c r="F82" s="145"/>
      <c r="G82" s="46"/>
      <c r="H82" s="16"/>
      <c r="I82" s="16"/>
      <c r="J82" s="16"/>
      <c r="K82" s="78"/>
      <c r="L82" s="78"/>
      <c r="Q82" s="2"/>
      <c r="R82" s="2"/>
    </row>
    <row r="83" spans="1:18" ht="18.75" customHeight="1">
      <c r="A83" s="54"/>
      <c r="B83" s="55"/>
      <c r="C83" s="55"/>
      <c r="D83" s="55"/>
      <c r="E83" s="56"/>
      <c r="F83" s="56"/>
      <c r="G83" s="57"/>
      <c r="H83" s="50"/>
      <c r="I83" s="16"/>
      <c r="J83" s="16"/>
      <c r="K83" s="78"/>
      <c r="L83" s="78"/>
      <c r="Q83" s="2"/>
      <c r="R83" s="2"/>
    </row>
    <row r="84" spans="10:12" ht="18.75" customHeight="1" thickBot="1">
      <c r="J84" s="112"/>
      <c r="K84" s="50"/>
      <c r="L84" s="50"/>
    </row>
    <row r="85" spans="2:10" ht="31.5" customHeight="1" thickBot="1">
      <c r="B85" s="62"/>
      <c r="C85" s="150" t="s">
        <v>57</v>
      </c>
      <c r="D85" s="151"/>
      <c r="E85" s="151"/>
      <c r="F85" s="152"/>
      <c r="J85" s="112"/>
    </row>
    <row r="86" spans="3:10" ht="39" customHeight="1" thickBot="1">
      <c r="C86" s="153" t="e">
        <f>D45+D59+D81</f>
        <v>#VALUE!</v>
      </c>
      <c r="D86" s="154"/>
      <c r="E86" s="154"/>
      <c r="F86" s="155"/>
      <c r="I86" s="16"/>
      <c r="J86" s="112"/>
    </row>
    <row r="87" spans="1:18" s="35" customFormat="1" ht="26.25" customHeight="1">
      <c r="A87" s="2"/>
      <c r="B87" s="2"/>
      <c r="C87" s="2"/>
      <c r="D87" s="2"/>
      <c r="E87" s="2"/>
      <c r="F87" s="2"/>
      <c r="G87" s="2"/>
      <c r="H87" s="2"/>
      <c r="I87" s="50"/>
      <c r="J87" s="112"/>
      <c r="K87" s="2"/>
      <c r="L87" s="2"/>
      <c r="M87" s="80"/>
      <c r="N87" s="80"/>
      <c r="O87" s="80"/>
      <c r="P87" s="80"/>
      <c r="Q87" s="80"/>
      <c r="R87" s="80"/>
    </row>
    <row r="88" spans="1:9" ht="27" customHeight="1">
      <c r="A88" s="156" t="s">
        <v>28</v>
      </c>
      <c r="B88" s="157"/>
      <c r="C88" s="157"/>
      <c r="D88" s="157"/>
      <c r="E88" s="157"/>
      <c r="F88" s="157"/>
      <c r="G88" s="157"/>
      <c r="H88" s="157"/>
      <c r="I88" s="16"/>
    </row>
    <row r="89" spans="1:9" ht="27" customHeight="1">
      <c r="A89" s="156" t="s">
        <v>29</v>
      </c>
      <c r="B89" s="157"/>
      <c r="C89" s="157"/>
      <c r="D89" s="157"/>
      <c r="E89" s="157"/>
      <c r="F89" s="157"/>
      <c r="G89" s="157"/>
      <c r="H89" s="157"/>
      <c r="I89" s="16"/>
    </row>
    <row r="90" ht="21.75" customHeight="1">
      <c r="I90" s="16"/>
    </row>
    <row r="91" spans="1:9" ht="28.5" customHeight="1">
      <c r="A91" s="158" t="s">
        <v>38</v>
      </c>
      <c r="B91" s="159"/>
      <c r="C91" s="162" t="s">
        <v>52</v>
      </c>
      <c r="D91" s="162"/>
      <c r="E91" s="162" t="s">
        <v>37</v>
      </c>
      <c r="F91" s="162"/>
      <c r="G91" s="162"/>
      <c r="I91" s="16"/>
    </row>
    <row r="92" spans="1:9" ht="28.5" customHeight="1">
      <c r="A92" s="160"/>
      <c r="B92" s="161"/>
      <c r="C92" s="162" t="s">
        <v>40</v>
      </c>
      <c r="D92" s="162"/>
      <c r="E92" s="163" t="s">
        <v>91</v>
      </c>
      <c r="F92" s="163"/>
      <c r="G92" s="163"/>
      <c r="I92" s="16"/>
    </row>
    <row r="93" ht="27.75" customHeight="1">
      <c r="I93" s="16"/>
    </row>
    <row r="94" ht="27.75" customHeight="1">
      <c r="I94" s="16"/>
    </row>
    <row r="95" ht="31.5" customHeight="1">
      <c r="I95" s="16"/>
    </row>
    <row r="96" ht="27" customHeight="1">
      <c r="I96" s="16"/>
    </row>
    <row r="97" spans="1:12" s="78" customFormat="1" ht="12.75">
      <c r="A97" s="2"/>
      <c r="B97" s="2"/>
      <c r="C97" s="2"/>
      <c r="D97" s="2"/>
      <c r="E97" s="2"/>
      <c r="F97" s="2"/>
      <c r="G97" s="2"/>
      <c r="H97" s="2"/>
      <c r="I97" s="16"/>
      <c r="J97" s="2"/>
      <c r="K97" s="2"/>
      <c r="L97" s="2"/>
    </row>
    <row r="98" spans="1:12" s="78" customFormat="1" ht="12.75">
      <c r="A98" s="2"/>
      <c r="B98" s="2"/>
      <c r="C98" s="2"/>
      <c r="D98" s="2"/>
      <c r="E98" s="2"/>
      <c r="F98" s="2"/>
      <c r="G98" s="2"/>
      <c r="H98" s="2"/>
      <c r="I98" s="16"/>
      <c r="J98" s="2"/>
      <c r="K98" s="2"/>
      <c r="L98" s="2"/>
    </row>
  </sheetData>
  <sheetProtection/>
  <mergeCells count="48">
    <mergeCell ref="C86:F86"/>
    <mergeCell ref="A88:H88"/>
    <mergeCell ref="A89:H89"/>
    <mergeCell ref="A91:B92"/>
    <mergeCell ref="C91:D91"/>
    <mergeCell ref="E91:G91"/>
    <mergeCell ref="C92:D92"/>
    <mergeCell ref="E92:G92"/>
    <mergeCell ref="C69:C70"/>
    <mergeCell ref="C74:C75"/>
    <mergeCell ref="C78:C79"/>
    <mergeCell ref="B81:C82"/>
    <mergeCell ref="D81:F82"/>
    <mergeCell ref="C85:F85"/>
    <mergeCell ref="C56:C57"/>
    <mergeCell ref="E56:E57"/>
    <mergeCell ref="B59:C60"/>
    <mergeCell ref="D59:F60"/>
    <mergeCell ref="B65:D65"/>
    <mergeCell ref="E65:E66"/>
    <mergeCell ref="B66:D66"/>
    <mergeCell ref="B45:C46"/>
    <mergeCell ref="D45:F46"/>
    <mergeCell ref="C50:C51"/>
    <mergeCell ref="E50:E51"/>
    <mergeCell ref="C53:C54"/>
    <mergeCell ref="E53:E54"/>
    <mergeCell ref="C35:D35"/>
    <mergeCell ref="C36:C37"/>
    <mergeCell ref="E36:E37"/>
    <mergeCell ref="C39:C40"/>
    <mergeCell ref="E39:E40"/>
    <mergeCell ref="C42:C43"/>
    <mergeCell ref="E42:E43"/>
    <mergeCell ref="B17:C17"/>
    <mergeCell ref="F17:G17"/>
    <mergeCell ref="B18:C18"/>
    <mergeCell ref="F18:G18"/>
    <mergeCell ref="D28:D29"/>
    <mergeCell ref="C32:C33"/>
    <mergeCell ref="E32:E33"/>
    <mergeCell ref="G1:H1"/>
    <mergeCell ref="A2:H2"/>
    <mergeCell ref="A6:C6"/>
    <mergeCell ref="F9:G9"/>
    <mergeCell ref="F11:G11"/>
    <mergeCell ref="A13:C13"/>
    <mergeCell ref="D13:F13"/>
  </mergeCells>
  <conditionalFormatting sqref="F68">
    <cfRule type="expression" priority="5" dxfId="6" stopIfTrue="1">
      <formula>$F$68=0</formula>
    </cfRule>
  </conditionalFormatting>
  <conditionalFormatting sqref="E73">
    <cfRule type="expression" priority="1" dxfId="6" stopIfTrue="1">
      <formula>$F$68=0</formula>
    </cfRule>
  </conditionalFormatting>
  <dataValidations count="3">
    <dataValidation type="list" allowBlank="1" showInputMessage="1" showErrorMessage="1" sqref="J36:L46 C35:D35">
      <formula1>$J$18:$J$46</formula1>
    </dataValidation>
    <dataValidation type="list" allowBlank="1" showInputMessage="1" showErrorMessage="1" sqref="F18:G18">
      <formula1>$J$5:$J$13</formula1>
    </dataValidation>
    <dataValidation type="list" allowBlank="1" showInputMessage="1" showErrorMessage="1" sqref="B64">
      <formula1>$J$66:$J$70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3"/>
  <rowBreaks count="1" manualBreakCount="1">
    <brk id="4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view="pageBreakPreview" zoomScaleSheetLayoutView="100" workbookViewId="0" topLeftCell="A27">
      <selection activeCell="C25" sqref="C25"/>
    </sheetView>
  </sheetViews>
  <sheetFormatPr defaultColWidth="9.00390625" defaultRowHeight="13.5"/>
  <cols>
    <col min="1" max="1" width="12.125" style="2" customWidth="1"/>
    <col min="2" max="2" width="21.375" style="2" customWidth="1"/>
    <col min="3" max="3" width="17.00390625" style="2" customWidth="1"/>
    <col min="4" max="4" width="16.875" style="2" customWidth="1"/>
    <col min="5" max="5" width="14.125" style="2" customWidth="1"/>
    <col min="6" max="6" width="12.125" style="2" customWidth="1"/>
    <col min="7" max="7" width="11.375" style="2" customWidth="1"/>
    <col min="8" max="8" width="5.00390625" style="2" customWidth="1"/>
    <col min="9" max="9" width="8.625" style="2" customWidth="1"/>
    <col min="10" max="10" width="9.25390625" style="2" bestFit="1" customWidth="1"/>
    <col min="11" max="11" width="7.25390625" style="2" customWidth="1"/>
    <col min="12" max="12" width="34.125" style="2" bestFit="1" customWidth="1"/>
    <col min="13" max="13" width="6.875" style="78" customWidth="1"/>
    <col min="14" max="14" width="7.50390625" style="78" customWidth="1"/>
    <col min="15" max="15" width="4.625" style="78" customWidth="1"/>
    <col min="16" max="16" width="7.75390625" style="78" customWidth="1"/>
    <col min="17" max="17" width="7.50390625" style="78" customWidth="1"/>
    <col min="18" max="18" width="7.875" style="78" customWidth="1"/>
    <col min="19" max="19" width="10.125" style="2" customWidth="1"/>
    <col min="20" max="20" width="7.00390625" style="2" customWidth="1"/>
    <col min="21" max="21" width="8.75390625" style="2" customWidth="1"/>
    <col min="22" max="22" width="8.375" style="2" customWidth="1"/>
    <col min="23" max="23" width="7.125" style="2" customWidth="1"/>
    <col min="24" max="24" width="6.875" style="2" customWidth="1"/>
    <col min="25" max="25" width="5.50390625" style="2" customWidth="1"/>
    <col min="26" max="26" width="3.875" style="2" customWidth="1"/>
    <col min="27" max="16384" width="9.00390625" style="2" customWidth="1"/>
  </cols>
  <sheetData>
    <row r="1" spans="7:8" ht="19.5" customHeight="1">
      <c r="G1" s="122" t="s">
        <v>61</v>
      </c>
      <c r="H1" s="122"/>
    </row>
    <row r="2" spans="1:9" ht="24" customHeight="1">
      <c r="A2" s="123" t="s">
        <v>79</v>
      </c>
      <c r="B2" s="123"/>
      <c r="C2" s="123"/>
      <c r="D2" s="123"/>
      <c r="E2" s="123"/>
      <c r="F2" s="123"/>
      <c r="G2" s="123"/>
      <c r="H2" s="123"/>
      <c r="I2" s="1"/>
    </row>
    <row r="3" spans="1:12" ht="21.75" customHeight="1">
      <c r="A3" s="5"/>
      <c r="B3" s="5"/>
      <c r="C3" s="5"/>
      <c r="D3" s="5"/>
      <c r="E3" s="5"/>
      <c r="F3" s="5"/>
      <c r="G3" s="5"/>
      <c r="H3" s="5"/>
      <c r="I3" s="90"/>
      <c r="J3" s="100"/>
      <c r="K3" s="100"/>
      <c r="L3" s="100"/>
    </row>
    <row r="4" spans="1:14" ht="33" customHeight="1">
      <c r="A4" s="5"/>
      <c r="B4" s="5"/>
      <c r="C4" s="5"/>
      <c r="D4" s="5"/>
      <c r="E4" s="6" t="s">
        <v>80</v>
      </c>
      <c r="F4" s="94" t="s">
        <v>15</v>
      </c>
      <c r="G4" s="94" t="s">
        <v>14</v>
      </c>
      <c r="H4" s="5"/>
      <c r="I4" s="89"/>
      <c r="J4" s="101" t="s">
        <v>9</v>
      </c>
      <c r="K4" s="100"/>
      <c r="L4" s="100"/>
      <c r="M4" s="2"/>
      <c r="N4" s="2"/>
    </row>
    <row r="5" spans="1:14" ht="15" customHeight="1">
      <c r="A5" s="5"/>
      <c r="B5" s="5"/>
      <c r="C5" s="5"/>
      <c r="D5" s="5"/>
      <c r="E5" s="6"/>
      <c r="F5" s="74"/>
      <c r="G5" s="74"/>
      <c r="H5" s="5"/>
      <c r="I5" s="89"/>
      <c r="J5" s="101"/>
      <c r="K5" s="100"/>
      <c r="L5" s="100"/>
      <c r="M5" s="2"/>
      <c r="N5" s="2"/>
    </row>
    <row r="6" spans="1:14" ht="28.5" customHeight="1">
      <c r="A6" s="124" t="s">
        <v>53</v>
      </c>
      <c r="B6" s="124"/>
      <c r="C6" s="124"/>
      <c r="D6" s="5"/>
      <c r="E6" s="8"/>
      <c r="F6" s="9"/>
      <c r="G6" s="9"/>
      <c r="H6" s="10"/>
      <c r="I6" s="89"/>
      <c r="J6" s="102" t="s">
        <v>54</v>
      </c>
      <c r="K6" s="100"/>
      <c r="L6" s="100"/>
      <c r="M6" s="2"/>
      <c r="N6" s="2"/>
    </row>
    <row r="7" spans="1:14" ht="30.75" customHeight="1">
      <c r="A7" s="5"/>
      <c r="B7" s="7" t="s">
        <v>81</v>
      </c>
      <c r="C7" s="5"/>
      <c r="D7" s="5"/>
      <c r="E7" s="8"/>
      <c r="F7" s="9"/>
      <c r="G7" s="9"/>
      <c r="H7" s="10"/>
      <c r="I7" s="89"/>
      <c r="J7" s="103" t="s">
        <v>4</v>
      </c>
      <c r="K7" s="100"/>
      <c r="L7" s="100"/>
      <c r="M7" s="2"/>
      <c r="N7" s="2"/>
    </row>
    <row r="8" spans="1:14" ht="15" customHeight="1">
      <c r="A8" s="5"/>
      <c r="B8" s="7"/>
      <c r="C8" s="5"/>
      <c r="D8" s="5"/>
      <c r="E8" s="8"/>
      <c r="F8" s="9"/>
      <c r="G8" s="9"/>
      <c r="H8" s="10"/>
      <c r="I8" s="89"/>
      <c r="J8" s="104" t="s">
        <v>5</v>
      </c>
      <c r="K8" s="100"/>
      <c r="L8" s="100"/>
      <c r="M8" s="2"/>
      <c r="N8" s="2"/>
    </row>
    <row r="9" spans="1:14" ht="23.25" customHeight="1">
      <c r="A9" s="5"/>
      <c r="B9" s="5"/>
      <c r="C9" s="5"/>
      <c r="D9" s="5"/>
      <c r="E9" s="11" t="s">
        <v>30</v>
      </c>
      <c r="F9" s="125"/>
      <c r="G9" s="125"/>
      <c r="H9" s="12"/>
      <c r="I9" s="89"/>
      <c r="J9" s="105" t="s">
        <v>6</v>
      </c>
      <c r="K9" s="100"/>
      <c r="L9" s="100"/>
      <c r="M9" s="2"/>
      <c r="N9" s="2"/>
    </row>
    <row r="10" spans="1:14" ht="17.25" customHeight="1">
      <c r="A10" s="5"/>
      <c r="B10" s="5"/>
      <c r="C10" s="5"/>
      <c r="D10" s="5"/>
      <c r="E10" s="13"/>
      <c r="F10" s="13"/>
      <c r="G10" s="13"/>
      <c r="H10" s="13"/>
      <c r="I10" s="89"/>
      <c r="J10" s="104" t="s">
        <v>7</v>
      </c>
      <c r="K10" s="100"/>
      <c r="L10" s="100"/>
      <c r="M10" s="2"/>
      <c r="N10" s="2"/>
    </row>
    <row r="11" spans="1:14" ht="42.75" customHeight="1">
      <c r="A11" s="5"/>
      <c r="B11" s="5"/>
      <c r="C11" s="5"/>
      <c r="D11" s="5"/>
      <c r="E11" s="11" t="s">
        <v>31</v>
      </c>
      <c r="F11" s="125"/>
      <c r="G11" s="125"/>
      <c r="H11" s="14" t="s">
        <v>32</v>
      </c>
      <c r="I11" s="89"/>
      <c r="J11" s="105" t="s">
        <v>11</v>
      </c>
      <c r="K11" s="100"/>
      <c r="L11" s="100"/>
      <c r="M11" s="2"/>
      <c r="N11" s="2"/>
    </row>
    <row r="12" spans="1:14" ht="22.5" customHeight="1" thickBot="1">
      <c r="A12" s="5"/>
      <c r="B12" s="5"/>
      <c r="C12" s="5"/>
      <c r="D12" s="5"/>
      <c r="E12" s="15"/>
      <c r="F12" s="4"/>
      <c r="G12" s="4"/>
      <c r="H12" s="4"/>
      <c r="I12" s="89"/>
      <c r="J12" s="104" t="s">
        <v>12</v>
      </c>
      <c r="K12" s="100"/>
      <c r="L12" s="100"/>
      <c r="M12" s="2"/>
      <c r="N12" s="2"/>
    </row>
    <row r="13" spans="1:14" ht="30.75" customHeight="1" thickBot="1">
      <c r="A13" s="126" t="s">
        <v>36</v>
      </c>
      <c r="B13" s="126"/>
      <c r="C13" s="126"/>
      <c r="D13" s="127" t="e">
        <f>IF(C83&gt;0,L13,IF(C83&lt;0,L14,L15))</f>
        <v>#VALUE!</v>
      </c>
      <c r="E13" s="128"/>
      <c r="F13" s="129"/>
      <c r="H13" s="4"/>
      <c r="I13" s="89"/>
      <c r="J13" s="106" t="s">
        <v>13</v>
      </c>
      <c r="K13" s="100"/>
      <c r="L13" s="107" t="s">
        <v>35</v>
      </c>
      <c r="M13" s="16"/>
      <c r="N13" s="16"/>
    </row>
    <row r="14" spans="1:14" ht="15" customHeight="1">
      <c r="A14" s="5"/>
      <c r="B14" s="5"/>
      <c r="C14" s="5"/>
      <c r="D14" s="5"/>
      <c r="E14" s="16"/>
      <c r="F14" s="4"/>
      <c r="G14" s="4"/>
      <c r="H14" s="4"/>
      <c r="I14" s="89"/>
      <c r="J14" s="106"/>
      <c r="K14" s="100"/>
      <c r="L14" s="107" t="s">
        <v>33</v>
      </c>
      <c r="M14" s="16"/>
      <c r="N14" s="16"/>
    </row>
    <row r="15" spans="1:14" ht="22.5" customHeight="1">
      <c r="A15" s="5"/>
      <c r="B15" s="5"/>
      <c r="C15" s="5"/>
      <c r="D15" s="13" t="s">
        <v>34</v>
      </c>
      <c r="E15" s="15"/>
      <c r="F15" s="4"/>
      <c r="G15" s="4"/>
      <c r="H15" s="4"/>
      <c r="I15" s="89"/>
      <c r="J15" s="108"/>
      <c r="K15" s="100"/>
      <c r="L15" s="107" t="s">
        <v>41</v>
      </c>
      <c r="M15" s="16"/>
      <c r="N15" s="16"/>
    </row>
    <row r="16" spans="1:14" ht="15" customHeight="1">
      <c r="A16" s="5"/>
      <c r="B16" s="5"/>
      <c r="C16" s="5"/>
      <c r="D16" s="8"/>
      <c r="E16" s="15"/>
      <c r="F16" s="4"/>
      <c r="G16" s="4"/>
      <c r="H16" s="4"/>
      <c r="I16" s="89"/>
      <c r="J16" s="108"/>
      <c r="K16" s="100"/>
      <c r="L16" s="100"/>
      <c r="M16" s="2"/>
      <c r="N16" s="2"/>
    </row>
    <row r="17" spans="1:14" ht="18.75" customHeight="1">
      <c r="A17" s="18" t="s">
        <v>60</v>
      </c>
      <c r="B17" s="164"/>
      <c r="C17" s="164"/>
      <c r="D17" s="164"/>
      <c r="E17" s="17"/>
      <c r="F17" s="81"/>
      <c r="G17" s="81"/>
      <c r="I17" s="89"/>
      <c r="J17" s="108"/>
      <c r="K17" s="100"/>
      <c r="L17" s="100"/>
      <c r="M17" s="2"/>
      <c r="N17" s="2"/>
    </row>
    <row r="18" spans="1:12" ht="18.75" customHeight="1">
      <c r="A18" s="18"/>
      <c r="B18" s="165"/>
      <c r="C18" s="165"/>
      <c r="D18" s="165"/>
      <c r="E18" s="18"/>
      <c r="F18" s="24"/>
      <c r="I18" s="89"/>
      <c r="J18" s="109"/>
      <c r="K18" s="109"/>
      <c r="L18" s="109"/>
    </row>
    <row r="19" spans="1:12" ht="22.5" customHeight="1">
      <c r="A19" s="18"/>
      <c r="B19" s="19"/>
      <c r="E19" s="18"/>
      <c r="F19" s="24"/>
      <c r="I19" s="91"/>
      <c r="J19" s="100" t="s">
        <v>93</v>
      </c>
      <c r="K19" s="100"/>
      <c r="L19" s="100"/>
    </row>
    <row r="20" spans="1:12" ht="18.75" customHeight="1">
      <c r="A20" s="27"/>
      <c r="B20" s="28"/>
      <c r="C20" s="28"/>
      <c r="D20" s="28"/>
      <c r="E20" s="24"/>
      <c r="F20" s="24"/>
      <c r="I20" s="91"/>
      <c r="J20" s="100" t="s">
        <v>94</v>
      </c>
      <c r="K20" s="100"/>
      <c r="L20" s="100"/>
    </row>
    <row r="21" spans="1:12" ht="18.75" customHeight="1">
      <c r="A21" s="63" t="s">
        <v>16</v>
      </c>
      <c r="B21" s="21"/>
      <c r="C21" s="22" t="s">
        <v>17</v>
      </c>
      <c r="D21" s="22" t="s">
        <v>14</v>
      </c>
      <c r="E21" s="30"/>
      <c r="F21" s="27"/>
      <c r="I21" s="91"/>
      <c r="J21" s="100" t="s">
        <v>95</v>
      </c>
      <c r="K21" s="100"/>
      <c r="L21" s="100"/>
    </row>
    <row r="22" spans="1:12" ht="18.75" customHeight="1">
      <c r="A22" s="18"/>
      <c r="B22" s="21" t="s">
        <v>43</v>
      </c>
      <c r="C22" s="95">
        <v>0</v>
      </c>
      <c r="D22" s="25">
        <f>C22+1</f>
        <v>1</v>
      </c>
      <c r="E22" s="30"/>
      <c r="F22" s="27"/>
      <c r="I22" s="91"/>
      <c r="J22" s="100" t="s">
        <v>96</v>
      </c>
      <c r="K22" s="100"/>
      <c r="L22" s="100"/>
    </row>
    <row r="23" spans="1:12" ht="22.5" customHeight="1">
      <c r="A23" s="18"/>
      <c r="B23" s="21" t="s">
        <v>45</v>
      </c>
      <c r="C23" s="95">
        <v>0</v>
      </c>
      <c r="D23" s="25">
        <f>C23+1</f>
        <v>1</v>
      </c>
      <c r="E23" s="30"/>
      <c r="F23" s="27"/>
      <c r="I23" s="91"/>
      <c r="J23" s="100" t="s">
        <v>97</v>
      </c>
      <c r="K23" s="100"/>
      <c r="L23" s="100"/>
    </row>
    <row r="24" spans="1:12" ht="18.75" customHeight="1">
      <c r="A24" s="31"/>
      <c r="B24" s="32"/>
      <c r="C24" s="33"/>
      <c r="D24" s="34"/>
      <c r="E24" s="33"/>
      <c r="F24" s="27"/>
      <c r="I24" s="91"/>
      <c r="J24" s="100" t="s">
        <v>98</v>
      </c>
      <c r="K24" s="100"/>
      <c r="L24" s="100"/>
    </row>
    <row r="25" spans="1:12" ht="18.75" customHeight="1">
      <c r="A25" s="70" t="s">
        <v>55</v>
      </c>
      <c r="B25" s="26" t="s">
        <v>15</v>
      </c>
      <c r="C25" s="26" t="s">
        <v>14</v>
      </c>
      <c r="D25" s="136" t="s">
        <v>47</v>
      </c>
      <c r="E25" s="26" t="s">
        <v>15</v>
      </c>
      <c r="F25" s="26" t="s">
        <v>14</v>
      </c>
      <c r="I25" s="91"/>
      <c r="J25" s="100" t="s">
        <v>99</v>
      </c>
      <c r="K25" s="100"/>
      <c r="L25" s="100"/>
    </row>
    <row r="26" spans="1:12" ht="18.75" customHeight="1">
      <c r="A26" s="69" t="s">
        <v>56</v>
      </c>
      <c r="B26" s="96"/>
      <c r="C26" s="96"/>
      <c r="D26" s="136"/>
      <c r="E26" s="96"/>
      <c r="F26" s="96"/>
      <c r="I26" s="91"/>
      <c r="J26" s="100" t="s">
        <v>100</v>
      </c>
      <c r="K26" s="100"/>
      <c r="L26" s="100"/>
    </row>
    <row r="27" spans="1:12" ht="22.5" customHeight="1">
      <c r="A27" s="31"/>
      <c r="B27" s="32"/>
      <c r="C27" s="33"/>
      <c r="D27" s="34"/>
      <c r="E27" s="33"/>
      <c r="F27" s="19"/>
      <c r="G27" s="35"/>
      <c r="H27" s="35"/>
      <c r="I27" s="91"/>
      <c r="J27" s="100" t="s">
        <v>101</v>
      </c>
      <c r="K27" s="100"/>
      <c r="L27" s="100"/>
    </row>
    <row r="28" spans="1:12" ht="18.75" customHeight="1">
      <c r="A28" s="36" t="s">
        <v>24</v>
      </c>
      <c r="B28" s="37"/>
      <c r="C28" s="37"/>
      <c r="D28" s="38"/>
      <c r="E28" s="37"/>
      <c r="F28" s="39"/>
      <c r="G28" s="40"/>
      <c r="H28" s="35"/>
      <c r="I28" s="91"/>
      <c r="J28" s="100" t="s">
        <v>102</v>
      </c>
      <c r="K28" s="100"/>
      <c r="L28" s="100"/>
    </row>
    <row r="29" spans="1:18" ht="18.75" customHeight="1">
      <c r="A29" s="41" t="s">
        <v>58</v>
      </c>
      <c r="B29" s="42" t="s">
        <v>86</v>
      </c>
      <c r="C29" s="137" t="s">
        <v>48</v>
      </c>
      <c r="D29" s="26" t="s">
        <v>39</v>
      </c>
      <c r="E29" s="50"/>
      <c r="F29" s="16"/>
      <c r="G29" s="46"/>
      <c r="I29" s="91"/>
      <c r="J29" s="100" t="s">
        <v>103</v>
      </c>
      <c r="L29" s="78"/>
      <c r="Q29" s="2"/>
      <c r="R29" s="2"/>
    </row>
    <row r="30" spans="1:18" ht="22.5" customHeight="1">
      <c r="A30" s="41" t="s">
        <v>49</v>
      </c>
      <c r="B30" s="64">
        <v>13200</v>
      </c>
      <c r="C30" s="138"/>
      <c r="D30" s="26">
        <f>C22</f>
        <v>0</v>
      </c>
      <c r="E30" s="50"/>
      <c r="F30" s="16"/>
      <c r="G30" s="46"/>
      <c r="I30" s="89"/>
      <c r="J30" s="100" t="s">
        <v>104</v>
      </c>
      <c r="L30" s="78"/>
      <c r="Q30" s="2"/>
      <c r="R30" s="2"/>
    </row>
    <row r="31" spans="1:18" ht="18.75" customHeight="1">
      <c r="A31" s="41"/>
      <c r="B31" s="75"/>
      <c r="C31" s="16"/>
      <c r="D31" s="34"/>
      <c r="E31" s="50"/>
      <c r="F31" s="16"/>
      <c r="G31" s="46"/>
      <c r="I31" s="89"/>
      <c r="J31" s="100" t="s">
        <v>105</v>
      </c>
      <c r="L31" s="78"/>
      <c r="Q31" s="2"/>
      <c r="R31" s="2"/>
    </row>
    <row r="32" spans="1:18" ht="18.75" customHeight="1">
      <c r="A32" s="45"/>
      <c r="B32" s="77" t="s">
        <v>59</v>
      </c>
      <c r="C32" s="139"/>
      <c r="D32" s="139"/>
      <c r="E32" s="50"/>
      <c r="F32" s="16"/>
      <c r="G32" s="46"/>
      <c r="I32" s="89"/>
      <c r="J32" s="100" t="s">
        <v>106</v>
      </c>
      <c r="L32" s="78"/>
      <c r="Q32" s="2"/>
      <c r="R32" s="2"/>
    </row>
    <row r="33" spans="1:18" ht="18.75" customHeight="1">
      <c r="A33" s="45" t="s">
        <v>18</v>
      </c>
      <c r="B33" s="76" t="s">
        <v>8</v>
      </c>
      <c r="C33" s="137" t="s">
        <v>48</v>
      </c>
      <c r="D33" s="26" t="s">
        <v>20</v>
      </c>
      <c r="E33" s="4"/>
      <c r="F33" s="16"/>
      <c r="G33" s="46"/>
      <c r="I33" s="91"/>
      <c r="J33" s="100" t="s">
        <v>107</v>
      </c>
      <c r="L33" s="78"/>
      <c r="Q33" s="2"/>
      <c r="R33" s="2"/>
    </row>
    <row r="34" spans="1:18" ht="23.25" customHeight="1">
      <c r="A34" s="41" t="s">
        <v>50</v>
      </c>
      <c r="B34" s="97"/>
      <c r="C34" s="138"/>
      <c r="D34" s="26">
        <f>C23</f>
        <v>0</v>
      </c>
      <c r="E34" s="16"/>
      <c r="F34" s="16"/>
      <c r="G34" s="46"/>
      <c r="I34" s="91"/>
      <c r="J34" s="100" t="s">
        <v>108</v>
      </c>
      <c r="L34" s="78"/>
      <c r="Q34" s="2"/>
      <c r="R34" s="2"/>
    </row>
    <row r="35" spans="1:18" ht="18.75" customHeight="1">
      <c r="A35" s="48"/>
      <c r="B35" s="49"/>
      <c r="C35" s="50"/>
      <c r="D35" s="34"/>
      <c r="E35" s="16"/>
      <c r="F35" s="16"/>
      <c r="G35" s="46"/>
      <c r="I35" s="91"/>
      <c r="J35" s="100" t="s">
        <v>109</v>
      </c>
      <c r="L35" s="78"/>
      <c r="Q35" s="2"/>
      <c r="R35" s="2"/>
    </row>
    <row r="36" spans="1:18" ht="18.75" customHeight="1">
      <c r="A36" s="65" t="s">
        <v>21</v>
      </c>
      <c r="B36" s="42" t="s">
        <v>22</v>
      </c>
      <c r="C36" s="137" t="s">
        <v>48</v>
      </c>
      <c r="D36" s="26" t="s">
        <v>23</v>
      </c>
      <c r="E36" s="16"/>
      <c r="F36" s="16"/>
      <c r="G36" s="46"/>
      <c r="I36" s="91"/>
      <c r="J36" s="100" t="s">
        <v>110</v>
      </c>
      <c r="L36" s="78"/>
      <c r="Q36" s="2"/>
      <c r="R36" s="2"/>
    </row>
    <row r="37" spans="1:18" ht="18.75" customHeight="1">
      <c r="A37" s="41" t="s">
        <v>51</v>
      </c>
      <c r="B37" s="98"/>
      <c r="C37" s="138"/>
      <c r="D37" s="96"/>
      <c r="E37" s="16"/>
      <c r="F37" s="16"/>
      <c r="G37" s="46"/>
      <c r="I37" s="91"/>
      <c r="J37" s="100" t="s">
        <v>111</v>
      </c>
      <c r="L37" s="78"/>
      <c r="Q37" s="2"/>
      <c r="R37" s="2"/>
    </row>
    <row r="38" spans="1:12" ht="18.75" customHeight="1">
      <c r="A38" s="51"/>
      <c r="B38" s="34"/>
      <c r="C38" s="50"/>
      <c r="D38" s="34"/>
      <c r="E38" s="16"/>
      <c r="F38" s="4"/>
      <c r="G38" s="46"/>
      <c r="H38" s="16"/>
      <c r="I38" s="89"/>
      <c r="J38" s="100" t="s">
        <v>112</v>
      </c>
      <c r="K38" s="100"/>
      <c r="L38" s="100"/>
    </row>
    <row r="39" spans="1:12" ht="18.75" customHeight="1">
      <c r="A39" s="51"/>
      <c r="B39" s="42" t="s">
        <v>49</v>
      </c>
      <c r="C39" s="137" t="s">
        <v>46</v>
      </c>
      <c r="D39" s="26" t="s">
        <v>50</v>
      </c>
      <c r="E39" s="137" t="s">
        <v>46</v>
      </c>
      <c r="F39" s="23" t="s">
        <v>51</v>
      </c>
      <c r="G39" s="46"/>
      <c r="H39" s="16"/>
      <c r="I39" s="89"/>
      <c r="J39" s="100" t="s">
        <v>113</v>
      </c>
      <c r="K39" s="100"/>
      <c r="L39" s="100"/>
    </row>
    <row r="40" spans="1:12" ht="18.75" customHeight="1">
      <c r="A40" s="51"/>
      <c r="B40" s="52">
        <f>B30*D30</f>
        <v>0</v>
      </c>
      <c r="C40" s="138"/>
      <c r="D40" s="53">
        <f>B34*D34</f>
        <v>0</v>
      </c>
      <c r="E40" s="138"/>
      <c r="F40" s="53">
        <f>B37*D37</f>
        <v>0</v>
      </c>
      <c r="G40" s="46"/>
      <c r="H40" s="16"/>
      <c r="I40" s="89"/>
      <c r="J40" s="100" t="s">
        <v>114</v>
      </c>
      <c r="K40" s="100"/>
      <c r="L40" s="100"/>
    </row>
    <row r="41" spans="1:12" ht="18.75" customHeight="1" thickBot="1">
      <c r="A41" s="51"/>
      <c r="B41" s="50"/>
      <c r="C41" s="50"/>
      <c r="D41" s="50"/>
      <c r="E41" s="16"/>
      <c r="F41" s="16"/>
      <c r="G41" s="46"/>
      <c r="H41" s="16"/>
      <c r="I41" s="89"/>
      <c r="J41" s="100" t="s">
        <v>115</v>
      </c>
      <c r="K41" s="100"/>
      <c r="L41" s="100"/>
    </row>
    <row r="42" spans="1:12" ht="18.75" customHeight="1">
      <c r="A42" s="51"/>
      <c r="B42" s="140" t="s">
        <v>27</v>
      </c>
      <c r="C42" s="141"/>
      <c r="D42" s="143">
        <f>B40-D40-F40</f>
        <v>0</v>
      </c>
      <c r="E42" s="144"/>
      <c r="F42" s="144"/>
      <c r="G42" s="46"/>
      <c r="H42" s="16"/>
      <c r="I42" s="89"/>
      <c r="J42" s="100" t="s">
        <v>116</v>
      </c>
      <c r="K42" s="100"/>
      <c r="L42" s="100"/>
    </row>
    <row r="43" spans="1:12" ht="18.75" customHeight="1" thickBot="1">
      <c r="A43" s="51"/>
      <c r="B43" s="142"/>
      <c r="C43" s="142"/>
      <c r="D43" s="145"/>
      <c r="E43" s="145"/>
      <c r="F43" s="145"/>
      <c r="G43" s="46"/>
      <c r="H43" s="16"/>
      <c r="I43" s="89"/>
      <c r="J43" s="100" t="s">
        <v>117</v>
      </c>
      <c r="K43" s="100"/>
      <c r="L43" s="100"/>
    </row>
    <row r="44" spans="1:12" ht="18.75" customHeight="1">
      <c r="A44" s="54"/>
      <c r="B44" s="55"/>
      <c r="C44" s="55"/>
      <c r="D44" s="55"/>
      <c r="E44" s="56"/>
      <c r="F44" s="56"/>
      <c r="G44" s="57"/>
      <c r="H44" s="16"/>
      <c r="I44" s="89"/>
      <c r="J44" s="100"/>
      <c r="K44" s="100"/>
      <c r="L44" s="100"/>
    </row>
    <row r="45" spans="1:12" ht="18.75" customHeight="1">
      <c r="A45" s="34"/>
      <c r="B45" s="50"/>
      <c r="C45" s="50"/>
      <c r="D45" s="50"/>
      <c r="E45" s="16"/>
      <c r="F45" s="16"/>
      <c r="G45" s="16"/>
      <c r="H45" s="16"/>
      <c r="I45" s="89"/>
      <c r="J45" s="100"/>
      <c r="K45" s="100"/>
      <c r="L45" s="100"/>
    </row>
    <row r="46" spans="1:12" ht="18.75" customHeight="1">
      <c r="A46" s="36" t="s">
        <v>82</v>
      </c>
      <c r="B46" s="58"/>
      <c r="C46" s="58"/>
      <c r="D46" s="58"/>
      <c r="E46" s="59"/>
      <c r="F46" s="59"/>
      <c r="G46" s="60"/>
      <c r="H46" s="16"/>
      <c r="I46" s="89"/>
      <c r="J46" s="100"/>
      <c r="K46" s="100"/>
      <c r="L46" s="100"/>
    </row>
    <row r="47" spans="1:18" ht="18.75" customHeight="1">
      <c r="A47" s="41" t="s">
        <v>58</v>
      </c>
      <c r="B47" s="42" t="s">
        <v>83</v>
      </c>
      <c r="C47" s="137" t="s">
        <v>48</v>
      </c>
      <c r="D47" s="26" t="s">
        <v>26</v>
      </c>
      <c r="E47" s="16"/>
      <c r="F47" s="16"/>
      <c r="G47" s="117"/>
      <c r="H47" s="16"/>
      <c r="I47" s="100"/>
      <c r="J47" s="100"/>
      <c r="K47" s="78"/>
      <c r="L47" s="78"/>
      <c r="Q47" s="2"/>
      <c r="R47" s="2"/>
    </row>
    <row r="48" spans="1:18" ht="22.5" customHeight="1">
      <c r="A48" s="41" t="s">
        <v>49</v>
      </c>
      <c r="B48" s="87">
        <v>1100</v>
      </c>
      <c r="C48" s="138"/>
      <c r="D48" s="26">
        <f>D22</f>
        <v>1</v>
      </c>
      <c r="E48" s="16"/>
      <c r="F48" s="16"/>
      <c r="G48" s="117"/>
      <c r="H48" s="16"/>
      <c r="I48" s="100"/>
      <c r="J48" s="100"/>
      <c r="K48" s="78"/>
      <c r="L48" s="78"/>
      <c r="Q48" s="2"/>
      <c r="R48" s="2"/>
    </row>
    <row r="49" spans="1:18" ht="18.75" customHeight="1">
      <c r="A49" s="51"/>
      <c r="B49" s="50"/>
      <c r="C49" s="50"/>
      <c r="D49" s="50"/>
      <c r="E49" s="16"/>
      <c r="F49" s="16"/>
      <c r="G49" s="117"/>
      <c r="H49" s="16"/>
      <c r="I49" s="100"/>
      <c r="J49" s="100"/>
      <c r="K49" s="78"/>
      <c r="L49" s="78"/>
      <c r="Q49" s="2"/>
      <c r="R49" s="2"/>
    </row>
    <row r="50" spans="1:18" ht="18.75" customHeight="1">
      <c r="A50" s="115" t="s">
        <v>85</v>
      </c>
      <c r="B50" s="42" t="s">
        <v>83</v>
      </c>
      <c r="C50" s="137" t="s">
        <v>48</v>
      </c>
      <c r="D50" s="26" t="s">
        <v>25</v>
      </c>
      <c r="E50" s="16"/>
      <c r="F50" s="16"/>
      <c r="G50" s="46"/>
      <c r="H50" s="16"/>
      <c r="K50" s="78"/>
      <c r="L50" s="78"/>
      <c r="Q50" s="2"/>
      <c r="R50" s="2"/>
    </row>
    <row r="51" spans="1:18" ht="18.75" customHeight="1">
      <c r="A51" s="41" t="s">
        <v>50</v>
      </c>
      <c r="B51" s="53">
        <f>B48</f>
        <v>1100</v>
      </c>
      <c r="C51" s="138"/>
      <c r="D51" s="26">
        <f>D23</f>
        <v>1</v>
      </c>
      <c r="E51" s="16"/>
      <c r="F51" s="16"/>
      <c r="G51" s="46"/>
      <c r="H51" s="16"/>
      <c r="K51" s="78"/>
      <c r="L51" s="78"/>
      <c r="Q51" s="2"/>
      <c r="R51" s="2"/>
    </row>
    <row r="52" spans="1:8" ht="18.75" customHeight="1">
      <c r="A52" s="41"/>
      <c r="B52" s="66"/>
      <c r="C52" s="50"/>
      <c r="D52" s="67"/>
      <c r="E52" s="50"/>
      <c r="F52" s="34"/>
      <c r="G52" s="44"/>
      <c r="H52" s="50"/>
    </row>
    <row r="53" spans="1:10" ht="18.75" customHeight="1">
      <c r="A53" s="51"/>
      <c r="B53" s="42" t="s">
        <v>49</v>
      </c>
      <c r="C53" s="137" t="s">
        <v>46</v>
      </c>
      <c r="D53" s="26" t="s">
        <v>50</v>
      </c>
      <c r="E53" s="146"/>
      <c r="F53" s="4"/>
      <c r="G53" s="46"/>
      <c r="H53" s="16"/>
      <c r="J53" s="110"/>
    </row>
    <row r="54" spans="1:10" ht="18.75" customHeight="1">
      <c r="A54" s="51"/>
      <c r="B54" s="52">
        <f>B48*D48</f>
        <v>1100</v>
      </c>
      <c r="C54" s="138"/>
      <c r="D54" s="53">
        <f>B51*D51</f>
        <v>1100</v>
      </c>
      <c r="E54" s="146"/>
      <c r="F54" s="4"/>
      <c r="G54" s="46"/>
      <c r="H54" s="16"/>
      <c r="I54" s="16"/>
      <c r="J54" s="111"/>
    </row>
    <row r="55" spans="1:18" s="35" customFormat="1" ht="18.75" customHeight="1" thickBot="1">
      <c r="A55" s="51"/>
      <c r="B55" s="50"/>
      <c r="C55" s="50"/>
      <c r="D55" s="50"/>
      <c r="E55" s="16"/>
      <c r="F55" s="16"/>
      <c r="G55" s="46"/>
      <c r="H55" s="16"/>
      <c r="I55" s="50"/>
      <c r="J55" s="112"/>
      <c r="M55" s="80"/>
      <c r="N55" s="80"/>
      <c r="O55" s="80"/>
      <c r="P55" s="80"/>
      <c r="Q55" s="80"/>
      <c r="R55" s="80"/>
    </row>
    <row r="56" spans="1:10" ht="18.75" customHeight="1">
      <c r="A56" s="51"/>
      <c r="B56" s="140" t="s">
        <v>84</v>
      </c>
      <c r="C56" s="141"/>
      <c r="D56" s="143">
        <f>B54-D54</f>
        <v>0</v>
      </c>
      <c r="E56" s="144"/>
      <c r="F56" s="144"/>
      <c r="G56" s="46"/>
      <c r="H56" s="16"/>
      <c r="I56" s="16"/>
      <c r="J56" s="112"/>
    </row>
    <row r="57" spans="1:10" ht="18.75" customHeight="1" thickBot="1">
      <c r="A57" s="51"/>
      <c r="B57" s="142"/>
      <c r="C57" s="142"/>
      <c r="D57" s="145"/>
      <c r="E57" s="145"/>
      <c r="F57" s="145"/>
      <c r="G57" s="46"/>
      <c r="H57" s="16"/>
      <c r="I57" s="16"/>
      <c r="J57" s="16"/>
    </row>
    <row r="58" spans="1:10" ht="18.75" customHeight="1">
      <c r="A58" s="54"/>
      <c r="B58" s="55"/>
      <c r="C58" s="55"/>
      <c r="D58" s="55"/>
      <c r="E58" s="56"/>
      <c r="F58" s="56"/>
      <c r="G58" s="57"/>
      <c r="H58" s="16"/>
      <c r="I58" s="16"/>
      <c r="J58" s="112"/>
    </row>
    <row r="59" spans="1:10" ht="18.75" customHeight="1">
      <c r="A59" s="34"/>
      <c r="B59" s="50"/>
      <c r="C59" s="50"/>
      <c r="D59" s="50"/>
      <c r="E59" s="16"/>
      <c r="F59" s="16"/>
      <c r="G59" s="16"/>
      <c r="H59" s="16"/>
      <c r="I59" s="16"/>
      <c r="J59" s="16"/>
    </row>
    <row r="60" spans="1:10" ht="18.75" customHeight="1">
      <c r="A60" s="36" t="s">
        <v>67</v>
      </c>
      <c r="B60" s="58"/>
      <c r="C60" s="58"/>
      <c r="D60" s="58"/>
      <c r="E60" s="59"/>
      <c r="F60" s="59"/>
      <c r="G60" s="60"/>
      <c r="H60" s="16"/>
      <c r="I60" s="16"/>
      <c r="J60" s="112"/>
    </row>
    <row r="61" spans="1:10" ht="18.75" customHeight="1">
      <c r="A61" s="41" t="s">
        <v>63</v>
      </c>
      <c r="B61" s="96"/>
      <c r="C61" s="50" t="s">
        <v>74</v>
      </c>
      <c r="D61" s="50"/>
      <c r="E61" s="16"/>
      <c r="F61" s="16"/>
      <c r="G61" s="46"/>
      <c r="H61" s="16"/>
      <c r="I61" s="16"/>
      <c r="J61" s="16"/>
    </row>
    <row r="62" spans="1:18" ht="22.5" customHeight="1">
      <c r="A62" s="41" t="s">
        <v>49</v>
      </c>
      <c r="B62" s="147" t="str">
        <f>IF(B61=J67,J72,IF(B61=J68,J73,IF(B61=J69,J74,IF(B61=J70,J75," "))))</f>
        <v> </v>
      </c>
      <c r="C62" s="148"/>
      <c r="D62" s="149"/>
      <c r="E62" s="16"/>
      <c r="F62" s="16"/>
      <c r="G62" s="118"/>
      <c r="H62" s="16"/>
      <c r="K62" s="78"/>
      <c r="L62" s="78"/>
      <c r="Q62" s="2"/>
      <c r="R62" s="2"/>
    </row>
    <row r="63" spans="1:18" ht="22.5" customHeight="1">
      <c r="A63" s="41"/>
      <c r="B63" s="147" t="str">
        <f>IF(B62=J76,J79,IF(B62=J72,J76,IF(B62=J74,J78," ")))</f>
        <v> </v>
      </c>
      <c r="C63" s="148"/>
      <c r="D63" s="149"/>
      <c r="E63" s="16"/>
      <c r="F63" s="16"/>
      <c r="G63" s="118"/>
      <c r="H63" s="16"/>
      <c r="K63" s="78"/>
      <c r="L63" s="78"/>
      <c r="Q63" s="2"/>
      <c r="R63" s="2"/>
    </row>
    <row r="64" spans="1:10" ht="22.5" customHeight="1">
      <c r="A64" s="51"/>
      <c r="B64" s="50"/>
      <c r="C64" s="50"/>
      <c r="D64" s="50"/>
      <c r="E64" s="16"/>
      <c r="F64" s="16"/>
      <c r="G64" s="46"/>
      <c r="H64" s="16"/>
      <c r="I64" s="61"/>
      <c r="J64" s="16"/>
    </row>
    <row r="65" spans="1:10" ht="22.5" customHeight="1">
      <c r="A65" s="41" t="s">
        <v>66</v>
      </c>
      <c r="B65" s="116" t="s">
        <v>92</v>
      </c>
      <c r="C65" s="97"/>
      <c r="D65" s="88" t="s">
        <v>69</v>
      </c>
      <c r="E65" s="4" t="s">
        <v>70</v>
      </c>
      <c r="F65" s="3">
        <f>B61</f>
        <v>0</v>
      </c>
      <c r="G65" s="46" t="s">
        <v>71</v>
      </c>
      <c r="H65" s="16"/>
      <c r="I65" s="61"/>
      <c r="J65" s="16"/>
    </row>
    <row r="66" spans="1:10" s="78" customFormat="1" ht="22.5" customHeight="1">
      <c r="A66" s="41" t="s">
        <v>50</v>
      </c>
      <c r="B66" s="82" t="s">
        <v>68</v>
      </c>
      <c r="C66" s="83"/>
      <c r="D66" s="32"/>
      <c r="E66" s="16"/>
      <c r="F66" s="16"/>
      <c r="G66" s="61"/>
      <c r="H66" s="92"/>
      <c r="I66" s="2"/>
      <c r="J66" s="2"/>
    </row>
    <row r="67" spans="1:10" s="78" customFormat="1" ht="22.5" customHeight="1">
      <c r="A67" s="41"/>
      <c r="B67" s="64">
        <f>C65</f>
        <v>0</v>
      </c>
      <c r="C67" s="16"/>
      <c r="D67" s="34"/>
      <c r="E67" s="16"/>
      <c r="H67" s="92"/>
      <c r="I67" s="61"/>
      <c r="J67" s="119" t="s">
        <v>87</v>
      </c>
    </row>
    <row r="68" spans="1:12" s="78" customFormat="1" ht="22.5" customHeight="1">
      <c r="A68" s="41"/>
      <c r="B68" s="84"/>
      <c r="C68" s="50"/>
      <c r="D68" s="34"/>
      <c r="E68" s="50"/>
      <c r="F68" s="34"/>
      <c r="G68" s="44"/>
      <c r="H68" s="16"/>
      <c r="I68" s="61"/>
      <c r="J68" s="119" t="s">
        <v>88</v>
      </c>
      <c r="K68" s="2"/>
      <c r="L68" s="2"/>
    </row>
    <row r="69" spans="1:12" s="78" customFormat="1" ht="22.5" customHeight="1">
      <c r="A69" s="41"/>
      <c r="B69" s="49"/>
      <c r="C69" s="50"/>
      <c r="D69" s="34"/>
      <c r="E69" s="50"/>
      <c r="F69" s="34"/>
      <c r="G69" s="44"/>
      <c r="H69" s="16"/>
      <c r="I69" s="61"/>
      <c r="J69" s="119" t="s">
        <v>89</v>
      </c>
      <c r="K69" s="2"/>
      <c r="L69" s="2"/>
    </row>
    <row r="70" spans="1:12" s="78" customFormat="1" ht="22.5" customHeight="1">
      <c r="A70" s="41" t="s">
        <v>64</v>
      </c>
      <c r="B70" s="116" t="s">
        <v>119</v>
      </c>
      <c r="C70" s="97"/>
      <c r="D70" s="88" t="s">
        <v>69</v>
      </c>
      <c r="E70" s="99">
        <f>F65</f>
        <v>0</v>
      </c>
      <c r="F70" s="71" t="s">
        <v>78</v>
      </c>
      <c r="G70" s="46"/>
      <c r="H70" s="16"/>
      <c r="I70" s="61"/>
      <c r="J70" s="119" t="s">
        <v>90</v>
      </c>
      <c r="K70" s="2"/>
      <c r="L70" s="2"/>
    </row>
    <row r="71" spans="1:10" s="78" customFormat="1" ht="22.5" customHeight="1">
      <c r="A71" s="41" t="s">
        <v>51</v>
      </c>
      <c r="B71" s="85" t="s">
        <v>72</v>
      </c>
      <c r="C71" s="83"/>
      <c r="D71" s="32"/>
      <c r="E71" s="16"/>
      <c r="F71" s="79"/>
      <c r="H71" s="92"/>
      <c r="I71" s="61"/>
      <c r="J71" s="120"/>
    </row>
    <row r="72" spans="1:10" s="78" customFormat="1" ht="22.5" customHeight="1">
      <c r="A72" s="92"/>
      <c r="B72" s="64">
        <f>C70</f>
        <v>0</v>
      </c>
      <c r="C72" s="16"/>
      <c r="D72" s="34"/>
      <c r="E72" s="16"/>
      <c r="F72" s="79"/>
      <c r="H72" s="92"/>
      <c r="I72" s="61"/>
      <c r="J72" s="119" t="s">
        <v>118</v>
      </c>
    </row>
    <row r="73" spans="1:12" s="78" customFormat="1" ht="22.5" customHeight="1">
      <c r="A73" s="41"/>
      <c r="B73" s="84"/>
      <c r="C73" s="50"/>
      <c r="D73" s="34"/>
      <c r="E73" s="16"/>
      <c r="F73" s="34"/>
      <c r="G73" s="46"/>
      <c r="H73" s="16"/>
      <c r="I73" s="61"/>
      <c r="J73" s="119" t="s">
        <v>118</v>
      </c>
      <c r="K73" s="16"/>
      <c r="L73" s="16"/>
    </row>
    <row r="74" spans="1:12" s="78" customFormat="1" ht="22.5" customHeight="1">
      <c r="A74" s="41"/>
      <c r="B74" s="49"/>
      <c r="C74" s="50"/>
      <c r="D74" s="34"/>
      <c r="E74" s="16"/>
      <c r="F74" s="34"/>
      <c r="G74" s="46"/>
      <c r="H74" s="16"/>
      <c r="I74" s="61"/>
      <c r="J74" s="119" t="s">
        <v>118</v>
      </c>
      <c r="K74" s="16"/>
      <c r="L74" s="16"/>
    </row>
    <row r="75" spans="1:10" s="78" customFormat="1" ht="22.5" customHeight="1">
      <c r="A75" s="51"/>
      <c r="B75" s="42" t="s">
        <v>49</v>
      </c>
      <c r="C75" s="137" t="s">
        <v>46</v>
      </c>
      <c r="D75" s="26" t="s">
        <v>73</v>
      </c>
      <c r="E75" s="16"/>
      <c r="F75" s="16"/>
      <c r="G75" s="118"/>
      <c r="H75" s="16"/>
      <c r="I75" s="16"/>
      <c r="J75" s="119" t="s">
        <v>118</v>
      </c>
    </row>
    <row r="76" spans="1:10" s="78" customFormat="1" ht="22.5" customHeight="1">
      <c r="A76" s="51"/>
      <c r="B76" s="72" t="str">
        <f>B63</f>
        <v> </v>
      </c>
      <c r="C76" s="138"/>
      <c r="D76" s="73">
        <f>B67+B72</f>
        <v>0</v>
      </c>
      <c r="E76" s="16"/>
      <c r="F76" s="16"/>
      <c r="G76" s="118"/>
      <c r="I76" s="16"/>
      <c r="J76" s="121">
        <v>75000</v>
      </c>
    </row>
    <row r="77" spans="1:12" s="78" customFormat="1" ht="18.75" customHeight="1" thickBot="1">
      <c r="A77" s="51"/>
      <c r="B77" s="50"/>
      <c r="C77" s="50"/>
      <c r="D77" s="50"/>
      <c r="E77" s="16"/>
      <c r="F77" s="16"/>
      <c r="G77" s="46"/>
      <c r="H77" s="16"/>
      <c r="I77" s="2"/>
      <c r="J77" s="121">
        <v>75000</v>
      </c>
      <c r="K77" s="16"/>
      <c r="L77" s="16"/>
    </row>
    <row r="78" spans="1:12" s="78" customFormat="1" ht="18.75" customHeight="1">
      <c r="A78" s="51"/>
      <c r="B78" s="140" t="s">
        <v>65</v>
      </c>
      <c r="C78" s="141"/>
      <c r="D78" s="143" t="e">
        <f>B76-D76</f>
        <v>#VALUE!</v>
      </c>
      <c r="E78" s="144"/>
      <c r="F78" s="144"/>
      <c r="G78" s="46"/>
      <c r="H78" s="16"/>
      <c r="I78" s="2"/>
      <c r="J78" s="121">
        <v>75000</v>
      </c>
      <c r="K78" s="16"/>
      <c r="L78" s="16"/>
    </row>
    <row r="79" spans="1:12" s="78" customFormat="1" ht="18.75" customHeight="1" thickBot="1">
      <c r="A79" s="51"/>
      <c r="B79" s="142"/>
      <c r="C79" s="142"/>
      <c r="D79" s="145"/>
      <c r="E79" s="145"/>
      <c r="F79" s="145"/>
      <c r="G79" s="46"/>
      <c r="H79" s="16"/>
      <c r="I79" s="2"/>
      <c r="J79" s="121">
        <v>75000</v>
      </c>
      <c r="K79" s="16"/>
      <c r="L79" s="16"/>
    </row>
    <row r="80" spans="1:12" s="78" customFormat="1" ht="18.75" customHeight="1">
      <c r="A80" s="54"/>
      <c r="B80" s="55"/>
      <c r="C80" s="55"/>
      <c r="D80" s="55"/>
      <c r="E80" s="56"/>
      <c r="F80" s="56"/>
      <c r="G80" s="57"/>
      <c r="H80" s="50"/>
      <c r="I80" s="2"/>
      <c r="J80" s="16"/>
      <c r="K80" s="16"/>
      <c r="L80" s="16"/>
    </row>
    <row r="81" spans="1:12" s="78" customFormat="1" ht="18.75" customHeight="1" thickBot="1">
      <c r="A81" s="2"/>
      <c r="B81" s="2"/>
      <c r="C81" s="2"/>
      <c r="D81" s="2"/>
      <c r="E81" s="2"/>
      <c r="F81" s="2"/>
      <c r="G81" s="2"/>
      <c r="H81" s="2"/>
      <c r="I81" s="2"/>
      <c r="J81" s="112"/>
      <c r="K81" s="16"/>
      <c r="L81" s="16"/>
    </row>
    <row r="82" spans="2:12" ht="27" customHeight="1" thickBot="1">
      <c r="B82" s="62"/>
      <c r="C82" s="150" t="s">
        <v>57</v>
      </c>
      <c r="D82" s="151"/>
      <c r="E82" s="151"/>
      <c r="F82" s="152"/>
      <c r="J82" s="112"/>
      <c r="K82" s="16"/>
      <c r="L82" s="16"/>
    </row>
    <row r="83" spans="3:12" ht="35.25" customHeight="1" thickBot="1">
      <c r="C83" s="153" t="e">
        <f>D42+D56+D78</f>
        <v>#VALUE!</v>
      </c>
      <c r="D83" s="154"/>
      <c r="E83" s="154"/>
      <c r="F83" s="155"/>
      <c r="J83" s="112"/>
      <c r="K83" s="16"/>
      <c r="L83" s="16"/>
    </row>
    <row r="84" spans="10:12" ht="18.75" customHeight="1">
      <c r="J84" s="112"/>
      <c r="K84" s="50"/>
      <c r="L84" s="50"/>
    </row>
    <row r="85" spans="1:10" ht="24" customHeight="1">
      <c r="A85" s="156" t="s">
        <v>28</v>
      </c>
      <c r="B85" s="157"/>
      <c r="C85" s="157"/>
      <c r="D85" s="157"/>
      <c r="E85" s="157"/>
      <c r="F85" s="157"/>
      <c r="G85" s="157"/>
      <c r="H85" s="157"/>
      <c r="J85" s="112"/>
    </row>
    <row r="86" spans="1:10" ht="24" customHeight="1">
      <c r="A86" s="156" t="s">
        <v>29</v>
      </c>
      <c r="B86" s="157"/>
      <c r="C86" s="157"/>
      <c r="D86" s="157"/>
      <c r="E86" s="157"/>
      <c r="F86" s="157"/>
      <c r="G86" s="157"/>
      <c r="H86" s="157"/>
      <c r="I86" s="16"/>
      <c r="J86" s="112"/>
    </row>
    <row r="87" spans="1:18" s="35" customFormat="1" ht="18.75" customHeight="1">
      <c r="A87" s="2"/>
      <c r="B87" s="2"/>
      <c r="C87" s="2"/>
      <c r="D87" s="2"/>
      <c r="E87" s="2"/>
      <c r="F87" s="2"/>
      <c r="G87" s="2"/>
      <c r="H87" s="2"/>
      <c r="I87" s="50"/>
      <c r="J87" s="112"/>
      <c r="K87" s="2"/>
      <c r="L87" s="2"/>
      <c r="M87" s="80"/>
      <c r="N87" s="80"/>
      <c r="O87" s="80"/>
      <c r="P87" s="80"/>
      <c r="Q87" s="80"/>
      <c r="R87" s="80"/>
    </row>
    <row r="88" spans="1:9" ht="28.5" customHeight="1">
      <c r="A88" s="158" t="s">
        <v>38</v>
      </c>
      <c r="B88" s="159"/>
      <c r="C88" s="162" t="s">
        <v>52</v>
      </c>
      <c r="D88" s="162"/>
      <c r="E88" s="162" t="s">
        <v>37</v>
      </c>
      <c r="F88" s="162"/>
      <c r="G88" s="162"/>
      <c r="I88" s="16"/>
    </row>
    <row r="89" spans="1:9" ht="28.5" customHeight="1">
      <c r="A89" s="160"/>
      <c r="B89" s="161"/>
      <c r="C89" s="162" t="s">
        <v>40</v>
      </c>
      <c r="D89" s="162"/>
      <c r="E89" s="163" t="s">
        <v>91</v>
      </c>
      <c r="F89" s="163"/>
      <c r="G89" s="163"/>
      <c r="I89" s="16"/>
    </row>
    <row r="90" ht="48" customHeight="1">
      <c r="I90" s="16"/>
    </row>
    <row r="91" ht="24" customHeight="1">
      <c r="I91" s="16"/>
    </row>
    <row r="92" ht="12.75">
      <c r="I92" s="16"/>
    </row>
    <row r="93" ht="12.75">
      <c r="I93" s="16"/>
    </row>
    <row r="94" ht="8.25" customHeight="1">
      <c r="I94" s="16"/>
    </row>
    <row r="95" ht="31.5" customHeight="1">
      <c r="I95" s="16"/>
    </row>
    <row r="96" ht="27" customHeight="1">
      <c r="I96" s="16"/>
    </row>
    <row r="97" spans="1:12" s="78" customFormat="1" ht="12.75">
      <c r="A97" s="2"/>
      <c r="B97" s="2"/>
      <c r="C97" s="2"/>
      <c r="D97" s="2"/>
      <c r="E97" s="2"/>
      <c r="F97" s="2"/>
      <c r="G97" s="2"/>
      <c r="H97" s="2"/>
      <c r="I97" s="16"/>
      <c r="J97" s="2"/>
      <c r="K97" s="2"/>
      <c r="L97" s="2"/>
    </row>
    <row r="98" spans="1:12" s="78" customFormat="1" ht="12.75">
      <c r="A98" s="2"/>
      <c r="B98" s="2"/>
      <c r="C98" s="2"/>
      <c r="D98" s="2"/>
      <c r="E98" s="2"/>
      <c r="F98" s="2"/>
      <c r="G98" s="2"/>
      <c r="H98" s="2"/>
      <c r="I98" s="16"/>
      <c r="J98" s="2"/>
      <c r="K98" s="2"/>
      <c r="L98" s="2"/>
    </row>
  </sheetData>
  <sheetProtection/>
  <mergeCells count="37">
    <mergeCell ref="D25:D26"/>
    <mergeCell ref="C29:C30"/>
    <mergeCell ref="G1:H1"/>
    <mergeCell ref="A2:H2"/>
    <mergeCell ref="A6:C6"/>
    <mergeCell ref="F9:G9"/>
    <mergeCell ref="F11:G11"/>
    <mergeCell ref="A13:C13"/>
    <mergeCell ref="D13:F13"/>
    <mergeCell ref="B42:C43"/>
    <mergeCell ref="D42:F43"/>
    <mergeCell ref="C47:C48"/>
    <mergeCell ref="C50:C51"/>
    <mergeCell ref="C32:D32"/>
    <mergeCell ref="C33:C34"/>
    <mergeCell ref="C36:C37"/>
    <mergeCell ref="C39:C40"/>
    <mergeCell ref="E39:E40"/>
    <mergeCell ref="C75:C76"/>
    <mergeCell ref="B78:C79"/>
    <mergeCell ref="D78:F79"/>
    <mergeCell ref="C53:C54"/>
    <mergeCell ref="E53:E54"/>
    <mergeCell ref="B56:C57"/>
    <mergeCell ref="D56:F57"/>
    <mergeCell ref="B62:D62"/>
    <mergeCell ref="B63:D63"/>
    <mergeCell ref="B17:D18"/>
    <mergeCell ref="C82:F82"/>
    <mergeCell ref="C83:F83"/>
    <mergeCell ref="A85:H85"/>
    <mergeCell ref="A86:H86"/>
    <mergeCell ref="A88:B89"/>
    <mergeCell ref="C88:D88"/>
    <mergeCell ref="E88:G88"/>
    <mergeCell ref="C89:D89"/>
    <mergeCell ref="E89:G89"/>
  </mergeCells>
  <conditionalFormatting sqref="F65">
    <cfRule type="expression" priority="2" dxfId="6" stopIfTrue="1">
      <formula>$F$65=0</formula>
    </cfRule>
  </conditionalFormatting>
  <conditionalFormatting sqref="E70">
    <cfRule type="expression" priority="1" dxfId="6" stopIfTrue="1">
      <formula>$F$65=0</formula>
    </cfRule>
  </conditionalFormatting>
  <dataValidations count="2">
    <dataValidation type="list" allowBlank="1" showInputMessage="1" showErrorMessage="1" sqref="J34:J37 J38:L46 C32:D32">
      <formula1>$J$18:$J$46</formula1>
    </dataValidation>
    <dataValidation type="list" allowBlank="1" showInputMessage="1" showErrorMessage="1" sqref="B61">
      <formula1>$J$66:$J$70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3"/>
  <rowBreaks count="1" manualBreakCount="1">
    <brk id="44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view="pageBreakPreview" zoomScaleSheetLayoutView="100" workbookViewId="0" topLeftCell="A79">
      <selection activeCell="D8" sqref="D8"/>
    </sheetView>
  </sheetViews>
  <sheetFormatPr defaultColWidth="9.00390625" defaultRowHeight="13.5"/>
  <cols>
    <col min="1" max="1" width="12.125" style="2" customWidth="1"/>
    <col min="2" max="2" width="21.375" style="2" customWidth="1"/>
    <col min="3" max="3" width="17.00390625" style="2" customWidth="1"/>
    <col min="4" max="4" width="16.875" style="2" customWidth="1"/>
    <col min="5" max="5" width="14.125" style="2" customWidth="1"/>
    <col min="6" max="6" width="12.125" style="2" customWidth="1"/>
    <col min="7" max="7" width="11.375" style="2" customWidth="1"/>
    <col min="8" max="8" width="5.00390625" style="2" customWidth="1"/>
    <col min="9" max="9" width="8.625" style="2" customWidth="1"/>
    <col min="10" max="10" width="10.75390625" style="2" bestFit="1" customWidth="1"/>
    <col min="11" max="11" width="7.25390625" style="2" customWidth="1"/>
    <col min="12" max="12" width="34.125" style="2" bestFit="1" customWidth="1"/>
    <col min="13" max="13" width="6.875" style="78" customWidth="1"/>
    <col min="14" max="14" width="7.50390625" style="78" customWidth="1"/>
    <col min="15" max="15" width="4.625" style="78" customWidth="1"/>
    <col min="16" max="16" width="7.75390625" style="78" customWidth="1"/>
    <col min="17" max="17" width="7.50390625" style="78" customWidth="1"/>
    <col min="18" max="18" width="7.875" style="78" customWidth="1"/>
    <col min="19" max="19" width="10.125" style="2" customWidth="1"/>
    <col min="20" max="20" width="7.00390625" style="2" customWidth="1"/>
    <col min="21" max="21" width="8.75390625" style="2" customWidth="1"/>
    <col min="22" max="22" width="8.375" style="2" customWidth="1"/>
    <col min="23" max="23" width="7.125" style="2" customWidth="1"/>
    <col min="24" max="24" width="6.875" style="2" customWidth="1"/>
    <col min="25" max="25" width="5.50390625" style="2" customWidth="1"/>
    <col min="26" max="26" width="3.875" style="2" customWidth="1"/>
    <col min="27" max="16384" width="9.00390625" style="2" customWidth="1"/>
  </cols>
  <sheetData>
    <row r="1" spans="7:8" ht="19.5" customHeight="1">
      <c r="G1" s="122" t="s">
        <v>62</v>
      </c>
      <c r="H1" s="122"/>
    </row>
    <row r="2" spans="1:9" ht="24" customHeight="1">
      <c r="A2" s="123" t="s">
        <v>79</v>
      </c>
      <c r="B2" s="123"/>
      <c r="C2" s="123"/>
      <c r="D2" s="123"/>
      <c r="E2" s="123"/>
      <c r="F2" s="123"/>
      <c r="G2" s="123"/>
      <c r="H2" s="123"/>
      <c r="I2" s="1"/>
    </row>
    <row r="3" spans="1:12" ht="21.75" customHeight="1">
      <c r="A3" s="5"/>
      <c r="B3" s="5"/>
      <c r="C3" s="5"/>
      <c r="D3" s="5"/>
      <c r="E3" s="5"/>
      <c r="F3" s="5"/>
      <c r="G3" s="5"/>
      <c r="H3" s="5"/>
      <c r="I3" s="90"/>
      <c r="J3" s="100"/>
      <c r="K3" s="100"/>
      <c r="L3" s="100"/>
    </row>
    <row r="4" spans="1:14" ht="33" customHeight="1">
      <c r="A4" s="5"/>
      <c r="B4" s="5"/>
      <c r="C4" s="5"/>
      <c r="D4" s="5"/>
      <c r="E4" s="6" t="s">
        <v>80</v>
      </c>
      <c r="F4" s="94" t="s">
        <v>15</v>
      </c>
      <c r="G4" s="94" t="s">
        <v>14</v>
      </c>
      <c r="H4" s="5"/>
      <c r="I4" s="89"/>
      <c r="J4" s="101" t="s">
        <v>9</v>
      </c>
      <c r="K4" s="100"/>
      <c r="L4" s="100"/>
      <c r="M4" s="2"/>
      <c r="N4" s="2"/>
    </row>
    <row r="5" spans="1:14" ht="15" customHeight="1">
      <c r="A5" s="5"/>
      <c r="B5" s="5"/>
      <c r="C5" s="5"/>
      <c r="D5" s="5"/>
      <c r="E5" s="6"/>
      <c r="F5" s="74"/>
      <c r="G5" s="74"/>
      <c r="H5" s="5"/>
      <c r="I5" s="89"/>
      <c r="J5" s="101"/>
      <c r="K5" s="100"/>
      <c r="L5" s="100"/>
      <c r="M5" s="2"/>
      <c r="N5" s="2"/>
    </row>
    <row r="6" spans="1:14" ht="28.5" customHeight="1">
      <c r="A6" s="124" t="s">
        <v>53</v>
      </c>
      <c r="B6" s="124"/>
      <c r="C6" s="124"/>
      <c r="D6" s="5"/>
      <c r="E6" s="8"/>
      <c r="F6" s="9"/>
      <c r="G6" s="9"/>
      <c r="H6" s="10"/>
      <c r="I6" s="89"/>
      <c r="J6" s="102" t="s">
        <v>54</v>
      </c>
      <c r="K6" s="100"/>
      <c r="L6" s="100"/>
      <c r="M6" s="2"/>
      <c r="N6" s="2"/>
    </row>
    <row r="7" spans="1:14" ht="30.75" customHeight="1">
      <c r="A7" s="5"/>
      <c r="B7" s="7" t="s">
        <v>81</v>
      </c>
      <c r="C7" s="5"/>
      <c r="D7" s="5"/>
      <c r="E7" s="8"/>
      <c r="F7" s="9"/>
      <c r="G7" s="9"/>
      <c r="H7" s="10"/>
      <c r="I7" s="89"/>
      <c r="J7" s="103" t="s">
        <v>4</v>
      </c>
      <c r="K7" s="100"/>
      <c r="L7" s="100"/>
      <c r="M7" s="2"/>
      <c r="N7" s="2"/>
    </row>
    <row r="8" spans="1:14" ht="15" customHeight="1">
      <c r="A8" s="5"/>
      <c r="B8" s="7"/>
      <c r="C8" s="5"/>
      <c r="D8" s="5"/>
      <c r="E8" s="8"/>
      <c r="F8" s="9"/>
      <c r="G8" s="9"/>
      <c r="H8" s="10"/>
      <c r="I8" s="89"/>
      <c r="J8" s="104" t="s">
        <v>5</v>
      </c>
      <c r="K8" s="100"/>
      <c r="L8" s="100"/>
      <c r="M8" s="2"/>
      <c r="N8" s="2"/>
    </row>
    <row r="9" spans="1:14" ht="23.25" customHeight="1">
      <c r="A9" s="5"/>
      <c r="B9" s="5"/>
      <c r="C9" s="5"/>
      <c r="D9" s="5"/>
      <c r="E9" s="11" t="s">
        <v>30</v>
      </c>
      <c r="F9" s="166" t="s">
        <v>75</v>
      </c>
      <c r="G9" s="166"/>
      <c r="H9" s="12"/>
      <c r="I9" s="89"/>
      <c r="J9" s="105" t="s">
        <v>6</v>
      </c>
      <c r="K9" s="100"/>
      <c r="L9" s="100"/>
      <c r="M9" s="2"/>
      <c r="N9" s="2"/>
    </row>
    <row r="10" spans="1:14" ht="17.25" customHeight="1">
      <c r="A10" s="5"/>
      <c r="B10" s="5"/>
      <c r="C10" s="5"/>
      <c r="D10" s="5"/>
      <c r="E10" s="13"/>
      <c r="F10" s="13"/>
      <c r="G10" s="13"/>
      <c r="H10" s="13"/>
      <c r="I10" s="89"/>
      <c r="J10" s="104" t="s">
        <v>7</v>
      </c>
      <c r="K10" s="100"/>
      <c r="L10" s="100"/>
      <c r="M10" s="2"/>
      <c r="N10" s="2"/>
    </row>
    <row r="11" spans="1:14" ht="42.75" customHeight="1">
      <c r="A11" s="5"/>
      <c r="B11" s="5"/>
      <c r="C11" s="5"/>
      <c r="D11" s="5"/>
      <c r="E11" s="11" t="s">
        <v>31</v>
      </c>
      <c r="F11" s="166" t="s">
        <v>76</v>
      </c>
      <c r="G11" s="166"/>
      <c r="H11" s="14" t="s">
        <v>32</v>
      </c>
      <c r="I11" s="89"/>
      <c r="J11" s="105" t="s">
        <v>11</v>
      </c>
      <c r="K11" s="100"/>
      <c r="L11" s="100"/>
      <c r="M11" s="2"/>
      <c r="N11" s="2"/>
    </row>
    <row r="12" spans="1:14" ht="22.5" customHeight="1" thickBot="1">
      <c r="A12" s="5"/>
      <c r="B12" s="5"/>
      <c r="C12" s="5"/>
      <c r="D12" s="5"/>
      <c r="E12" s="15"/>
      <c r="F12" s="4"/>
      <c r="G12" s="4"/>
      <c r="H12" s="4"/>
      <c r="I12" s="89"/>
      <c r="J12" s="104" t="s">
        <v>12</v>
      </c>
      <c r="K12" s="100"/>
      <c r="L12" s="100"/>
      <c r="M12" s="2"/>
      <c r="N12" s="2"/>
    </row>
    <row r="13" spans="1:14" ht="30.75" customHeight="1" thickBot="1">
      <c r="A13" s="126" t="s">
        <v>36</v>
      </c>
      <c r="B13" s="126"/>
      <c r="C13" s="126"/>
      <c r="D13" s="127" t="str">
        <f>IF(C86&gt;0,L13,IF(C86&lt;0,L14,L15))</f>
        <v>返還いたします。</v>
      </c>
      <c r="E13" s="128"/>
      <c r="F13" s="129"/>
      <c r="H13" s="4"/>
      <c r="I13" s="89"/>
      <c r="J13" s="106" t="s">
        <v>13</v>
      </c>
      <c r="K13" s="100"/>
      <c r="L13" s="107" t="s">
        <v>35</v>
      </c>
      <c r="M13" s="16"/>
      <c r="N13" s="16"/>
    </row>
    <row r="14" spans="1:14" ht="15" customHeight="1">
      <c r="A14" s="5"/>
      <c r="B14" s="5"/>
      <c r="C14" s="5"/>
      <c r="D14" s="5"/>
      <c r="E14" s="16"/>
      <c r="F14" s="4"/>
      <c r="G14" s="4"/>
      <c r="H14" s="4"/>
      <c r="I14" s="89"/>
      <c r="J14" s="106"/>
      <c r="K14" s="100"/>
      <c r="L14" s="107" t="s">
        <v>33</v>
      </c>
      <c r="M14" s="16"/>
      <c r="N14" s="16"/>
    </row>
    <row r="15" spans="1:14" ht="22.5" customHeight="1">
      <c r="A15" s="5"/>
      <c r="B15" s="5"/>
      <c r="C15" s="5"/>
      <c r="D15" s="13" t="s">
        <v>34</v>
      </c>
      <c r="E15" s="15"/>
      <c r="F15" s="4"/>
      <c r="G15" s="4"/>
      <c r="H15" s="4"/>
      <c r="I15" s="89"/>
      <c r="J15" s="108"/>
      <c r="K15" s="100"/>
      <c r="L15" s="107" t="s">
        <v>41</v>
      </c>
      <c r="M15" s="16"/>
      <c r="N15" s="16"/>
    </row>
    <row r="16" spans="1:14" ht="15" customHeight="1">
      <c r="A16" s="5"/>
      <c r="B16" s="5"/>
      <c r="C16" s="5"/>
      <c r="D16" s="8"/>
      <c r="E16" s="15"/>
      <c r="F16" s="4"/>
      <c r="G16" s="4"/>
      <c r="H16" s="4"/>
      <c r="I16" s="89"/>
      <c r="J16" s="108"/>
      <c r="K16" s="100"/>
      <c r="L16" s="100"/>
      <c r="M16" s="2"/>
      <c r="N16" s="2"/>
    </row>
    <row r="17" spans="2:14" ht="18.75" customHeight="1">
      <c r="B17" s="130" t="s">
        <v>0</v>
      </c>
      <c r="C17" s="131"/>
      <c r="E17" s="17"/>
      <c r="F17" s="130" t="s">
        <v>9</v>
      </c>
      <c r="G17" s="131"/>
      <c r="I17" s="89"/>
      <c r="J17" s="108"/>
      <c r="K17" s="100"/>
      <c r="L17" s="100"/>
      <c r="M17" s="2"/>
      <c r="N17" s="2"/>
    </row>
    <row r="18" spans="1:12" ht="18.75" customHeight="1">
      <c r="A18" s="18"/>
      <c r="B18" s="132" t="s">
        <v>77</v>
      </c>
      <c r="C18" s="133"/>
      <c r="E18" s="18"/>
      <c r="F18" s="134" t="s">
        <v>54</v>
      </c>
      <c r="G18" s="135"/>
      <c r="I18" s="89"/>
      <c r="J18" s="109"/>
      <c r="K18" s="109"/>
      <c r="L18" s="109"/>
    </row>
    <row r="19" spans="1:12" ht="22.5" customHeight="1">
      <c r="A19" s="18"/>
      <c r="B19" s="19"/>
      <c r="E19" s="18"/>
      <c r="F19" s="20"/>
      <c r="G19" s="20"/>
      <c r="I19" s="91"/>
      <c r="J19" s="100"/>
      <c r="K19" s="100"/>
      <c r="L19" s="100"/>
    </row>
    <row r="20" spans="1:12" ht="18.75" customHeight="1">
      <c r="A20" s="18" t="s">
        <v>10</v>
      </c>
      <c r="B20" s="21"/>
      <c r="C20" s="22" t="s">
        <v>1</v>
      </c>
      <c r="D20" s="22" t="s">
        <v>2</v>
      </c>
      <c r="E20" s="23" t="s">
        <v>3</v>
      </c>
      <c r="F20" s="24"/>
      <c r="I20" s="91"/>
      <c r="J20" s="100"/>
      <c r="K20" s="100"/>
      <c r="L20" s="100"/>
    </row>
    <row r="21" spans="1:12" ht="18.75" customHeight="1">
      <c r="A21" s="18"/>
      <c r="B21" s="21" t="s">
        <v>43</v>
      </c>
      <c r="C21" s="95">
        <v>1</v>
      </c>
      <c r="D21" s="95">
        <v>10</v>
      </c>
      <c r="E21" s="25">
        <f>SUM(C21:D21)</f>
        <v>11</v>
      </c>
      <c r="F21" s="24"/>
      <c r="I21" s="91"/>
      <c r="J21" s="100" t="s">
        <v>93</v>
      </c>
      <c r="K21" s="100"/>
      <c r="L21" s="100"/>
    </row>
    <row r="22" spans="1:12" ht="18.75" customHeight="1">
      <c r="A22" s="18"/>
      <c r="B22" s="21" t="s">
        <v>44</v>
      </c>
      <c r="C22" s="95">
        <v>1</v>
      </c>
      <c r="D22" s="95">
        <v>10</v>
      </c>
      <c r="E22" s="25">
        <f>SUM(C22:D22)</f>
        <v>11</v>
      </c>
      <c r="F22" s="24"/>
      <c r="I22" s="91"/>
      <c r="J22" s="100" t="s">
        <v>94</v>
      </c>
      <c r="K22" s="100"/>
      <c r="L22" s="100"/>
    </row>
    <row r="23" spans="1:12" ht="22.5" customHeight="1">
      <c r="A23" s="27"/>
      <c r="B23" s="28"/>
      <c r="C23" s="28"/>
      <c r="D23" s="28"/>
      <c r="E23" s="29"/>
      <c r="F23" s="24"/>
      <c r="I23" s="91"/>
      <c r="J23" s="100" t="s">
        <v>95</v>
      </c>
      <c r="K23" s="100"/>
      <c r="L23" s="100"/>
    </row>
    <row r="24" spans="1:12" ht="18.75" customHeight="1">
      <c r="A24" s="63" t="s">
        <v>16</v>
      </c>
      <c r="B24" s="21"/>
      <c r="C24" s="22" t="s">
        <v>17</v>
      </c>
      <c r="D24" s="22" t="s">
        <v>14</v>
      </c>
      <c r="E24" s="30"/>
      <c r="F24" s="27"/>
      <c r="I24" s="91"/>
      <c r="J24" s="100" t="s">
        <v>96</v>
      </c>
      <c r="K24" s="100"/>
      <c r="L24" s="100"/>
    </row>
    <row r="25" spans="1:12" ht="18.75" customHeight="1">
      <c r="A25" s="18"/>
      <c r="B25" s="21" t="s">
        <v>43</v>
      </c>
      <c r="C25" s="95">
        <v>5</v>
      </c>
      <c r="D25" s="25">
        <f>C25+1</f>
        <v>6</v>
      </c>
      <c r="E25" s="30"/>
      <c r="F25" s="27"/>
      <c r="I25" s="91"/>
      <c r="J25" s="100" t="s">
        <v>97</v>
      </c>
      <c r="K25" s="100"/>
      <c r="L25" s="100"/>
    </row>
    <row r="26" spans="1:12" ht="18.75" customHeight="1">
      <c r="A26" s="18"/>
      <c r="B26" s="21" t="s">
        <v>45</v>
      </c>
      <c r="C26" s="95">
        <v>4</v>
      </c>
      <c r="D26" s="25">
        <f>C26+1</f>
        <v>5</v>
      </c>
      <c r="E26" s="30"/>
      <c r="F26" s="27"/>
      <c r="I26" s="91"/>
      <c r="J26" s="100" t="s">
        <v>98</v>
      </c>
      <c r="K26" s="100"/>
      <c r="L26" s="100"/>
    </row>
    <row r="27" spans="1:12" ht="22.5" customHeight="1">
      <c r="A27" s="31"/>
      <c r="B27" s="32"/>
      <c r="C27" s="33"/>
      <c r="D27" s="34"/>
      <c r="E27" s="33"/>
      <c r="F27" s="27"/>
      <c r="I27" s="91"/>
      <c r="J27" s="100" t="s">
        <v>99</v>
      </c>
      <c r="K27" s="100"/>
      <c r="L27" s="100"/>
    </row>
    <row r="28" spans="1:12" ht="18.75" customHeight="1">
      <c r="A28" s="70" t="s">
        <v>55</v>
      </c>
      <c r="B28" s="26" t="s">
        <v>15</v>
      </c>
      <c r="C28" s="26" t="s">
        <v>14</v>
      </c>
      <c r="D28" s="136" t="s">
        <v>47</v>
      </c>
      <c r="E28" s="26" t="s">
        <v>15</v>
      </c>
      <c r="F28" s="26" t="s">
        <v>14</v>
      </c>
      <c r="I28" s="91"/>
      <c r="J28" s="100" t="s">
        <v>100</v>
      </c>
      <c r="K28" s="100"/>
      <c r="L28" s="100"/>
    </row>
    <row r="29" spans="1:12" ht="18.75" customHeight="1">
      <c r="A29" s="69" t="s">
        <v>56</v>
      </c>
      <c r="B29" s="96">
        <v>10</v>
      </c>
      <c r="C29" s="96">
        <v>8</v>
      </c>
      <c r="D29" s="136"/>
      <c r="E29" s="96">
        <v>10</v>
      </c>
      <c r="F29" s="96">
        <v>12</v>
      </c>
      <c r="I29" s="91"/>
      <c r="J29" s="100" t="s">
        <v>101</v>
      </c>
      <c r="K29" s="100"/>
      <c r="L29" s="100"/>
    </row>
    <row r="30" spans="1:12" ht="22.5" customHeight="1">
      <c r="A30" s="31"/>
      <c r="B30" s="32"/>
      <c r="C30" s="33"/>
      <c r="D30" s="34"/>
      <c r="E30" s="33"/>
      <c r="F30" s="19"/>
      <c r="G30" s="35"/>
      <c r="H30" s="35"/>
      <c r="I30" s="89"/>
      <c r="J30" s="100" t="s">
        <v>102</v>
      </c>
      <c r="K30" s="100"/>
      <c r="L30" s="100"/>
    </row>
    <row r="31" spans="1:12" ht="18.75" customHeight="1">
      <c r="A31" s="36" t="s">
        <v>24</v>
      </c>
      <c r="B31" s="37"/>
      <c r="C31" s="37"/>
      <c r="D31" s="38"/>
      <c r="E31" s="37"/>
      <c r="F31" s="39"/>
      <c r="G31" s="40"/>
      <c r="H31" s="35"/>
      <c r="I31" s="89"/>
      <c r="J31" s="100" t="s">
        <v>103</v>
      </c>
      <c r="K31" s="100"/>
      <c r="L31" s="100"/>
    </row>
    <row r="32" spans="1:12" ht="18.75" customHeight="1">
      <c r="A32" s="41" t="s">
        <v>58</v>
      </c>
      <c r="B32" s="42" t="s">
        <v>86</v>
      </c>
      <c r="C32" s="137" t="s">
        <v>48</v>
      </c>
      <c r="D32" s="26" t="s">
        <v>39</v>
      </c>
      <c r="E32" s="137" t="s">
        <v>48</v>
      </c>
      <c r="F32" s="43" t="s">
        <v>42</v>
      </c>
      <c r="G32" s="44"/>
      <c r="H32" s="35"/>
      <c r="I32" s="89"/>
      <c r="J32" s="100" t="s">
        <v>104</v>
      </c>
      <c r="K32" s="100"/>
      <c r="L32" s="100"/>
    </row>
    <row r="33" spans="1:12" ht="18.75" customHeight="1">
      <c r="A33" s="41" t="s">
        <v>49</v>
      </c>
      <c r="B33" s="64">
        <v>13200</v>
      </c>
      <c r="C33" s="138"/>
      <c r="D33" s="26">
        <f>C25</f>
        <v>5</v>
      </c>
      <c r="E33" s="138"/>
      <c r="F33" s="26">
        <f>E21</f>
        <v>11</v>
      </c>
      <c r="G33" s="44"/>
      <c r="H33" s="35"/>
      <c r="I33" s="91"/>
      <c r="J33" s="100" t="s">
        <v>105</v>
      </c>
      <c r="K33" s="100"/>
      <c r="L33" s="100"/>
    </row>
    <row r="34" spans="1:12" ht="13.5" customHeight="1">
      <c r="A34" s="41"/>
      <c r="B34" s="75"/>
      <c r="C34" s="16"/>
      <c r="D34" s="34"/>
      <c r="E34" s="16"/>
      <c r="F34" s="34"/>
      <c r="G34" s="44"/>
      <c r="H34" s="35"/>
      <c r="I34" s="91"/>
      <c r="J34" s="100" t="s">
        <v>106</v>
      </c>
      <c r="K34" s="100"/>
      <c r="L34" s="100"/>
    </row>
    <row r="35" spans="1:12" ht="18.75" customHeight="1">
      <c r="A35" s="45"/>
      <c r="B35" s="77" t="s">
        <v>59</v>
      </c>
      <c r="C35" s="139" t="s">
        <v>113</v>
      </c>
      <c r="D35" s="139"/>
      <c r="E35" s="16"/>
      <c r="F35" s="4"/>
      <c r="G35" s="44"/>
      <c r="H35" s="35"/>
      <c r="I35" s="91"/>
      <c r="J35" s="100" t="s">
        <v>107</v>
      </c>
      <c r="K35" s="100"/>
      <c r="L35" s="100"/>
    </row>
    <row r="36" spans="1:12" ht="18.75" customHeight="1">
      <c r="A36" s="45" t="s">
        <v>18</v>
      </c>
      <c r="B36" s="76" t="s">
        <v>8</v>
      </c>
      <c r="C36" s="137" t="s">
        <v>48</v>
      </c>
      <c r="D36" s="26" t="s">
        <v>20</v>
      </c>
      <c r="E36" s="137" t="s">
        <v>48</v>
      </c>
      <c r="F36" s="23" t="s">
        <v>19</v>
      </c>
      <c r="G36" s="47"/>
      <c r="I36" s="91"/>
      <c r="J36" s="100" t="s">
        <v>108</v>
      </c>
      <c r="K36" s="100"/>
      <c r="L36" s="100"/>
    </row>
    <row r="37" spans="1:12" ht="18.75" customHeight="1">
      <c r="A37" s="41" t="s">
        <v>50</v>
      </c>
      <c r="B37" s="97">
        <v>14300</v>
      </c>
      <c r="C37" s="138"/>
      <c r="D37" s="26">
        <f>C26</f>
        <v>4</v>
      </c>
      <c r="E37" s="138"/>
      <c r="F37" s="3">
        <f>E22</f>
        <v>11</v>
      </c>
      <c r="G37" s="46"/>
      <c r="I37" s="91"/>
      <c r="J37" s="100" t="s">
        <v>109</v>
      </c>
      <c r="K37" s="100"/>
      <c r="L37" s="100"/>
    </row>
    <row r="38" spans="1:12" ht="18.75" customHeight="1">
      <c r="A38" s="48"/>
      <c r="B38" s="49"/>
      <c r="C38" s="50"/>
      <c r="D38" s="34"/>
      <c r="E38" s="16"/>
      <c r="F38" s="4"/>
      <c r="G38" s="46"/>
      <c r="I38" s="89"/>
      <c r="J38" s="100" t="s">
        <v>110</v>
      </c>
      <c r="K38" s="100"/>
      <c r="L38" s="100"/>
    </row>
    <row r="39" spans="1:12" ht="18.75" customHeight="1">
      <c r="A39" s="65" t="s">
        <v>21</v>
      </c>
      <c r="B39" s="42" t="s">
        <v>22</v>
      </c>
      <c r="C39" s="137" t="s">
        <v>48</v>
      </c>
      <c r="D39" s="26" t="s">
        <v>23</v>
      </c>
      <c r="E39" s="137" t="s">
        <v>48</v>
      </c>
      <c r="F39" s="23" t="s">
        <v>19</v>
      </c>
      <c r="G39" s="46"/>
      <c r="I39" s="89"/>
      <c r="J39" s="100" t="s">
        <v>111</v>
      </c>
      <c r="K39" s="100"/>
      <c r="L39" s="100"/>
    </row>
    <row r="40" spans="1:12" ht="18.75" customHeight="1">
      <c r="A40" s="41" t="s">
        <v>51</v>
      </c>
      <c r="B40" s="98"/>
      <c r="C40" s="138"/>
      <c r="D40" s="96"/>
      <c r="E40" s="138"/>
      <c r="F40" s="96">
        <v>0</v>
      </c>
      <c r="G40" s="46"/>
      <c r="H40" s="16"/>
      <c r="I40" s="89"/>
      <c r="J40" s="100" t="s">
        <v>112</v>
      </c>
      <c r="K40" s="100"/>
      <c r="L40" s="100"/>
    </row>
    <row r="41" spans="1:12" ht="18.75" customHeight="1">
      <c r="A41" s="51"/>
      <c r="B41" s="34"/>
      <c r="C41" s="50"/>
      <c r="D41" s="34"/>
      <c r="E41" s="16"/>
      <c r="F41" s="4"/>
      <c r="G41" s="46"/>
      <c r="H41" s="16"/>
      <c r="I41" s="89"/>
      <c r="J41" s="100" t="s">
        <v>113</v>
      </c>
      <c r="K41" s="100"/>
      <c r="L41" s="100"/>
    </row>
    <row r="42" spans="1:12" ht="18.75" customHeight="1">
      <c r="A42" s="51"/>
      <c r="B42" s="42" t="s">
        <v>49</v>
      </c>
      <c r="C42" s="137" t="s">
        <v>46</v>
      </c>
      <c r="D42" s="26" t="s">
        <v>50</v>
      </c>
      <c r="E42" s="137" t="s">
        <v>46</v>
      </c>
      <c r="F42" s="23" t="s">
        <v>51</v>
      </c>
      <c r="G42" s="46"/>
      <c r="H42" s="16"/>
      <c r="I42" s="89"/>
      <c r="J42" s="100" t="s">
        <v>114</v>
      </c>
      <c r="K42" s="100"/>
      <c r="L42" s="100"/>
    </row>
    <row r="43" spans="1:12" ht="18.75" customHeight="1">
      <c r="A43" s="51"/>
      <c r="B43" s="52">
        <f>B33*D33*F33</f>
        <v>726000</v>
      </c>
      <c r="C43" s="138"/>
      <c r="D43" s="53">
        <f>B37*D37*F37</f>
        <v>629200</v>
      </c>
      <c r="E43" s="138"/>
      <c r="F43" s="53">
        <f>B40*D40*F40</f>
        <v>0</v>
      </c>
      <c r="G43" s="46"/>
      <c r="H43" s="16"/>
      <c r="I43" s="89"/>
      <c r="J43" s="100" t="s">
        <v>115</v>
      </c>
      <c r="K43" s="100"/>
      <c r="L43" s="100"/>
    </row>
    <row r="44" spans="1:12" ht="18.75" customHeight="1" thickBot="1">
      <c r="A44" s="51"/>
      <c r="B44" s="50"/>
      <c r="C44" s="50"/>
      <c r="D44" s="50"/>
      <c r="E44" s="16"/>
      <c r="F44" s="16"/>
      <c r="G44" s="46"/>
      <c r="H44" s="16"/>
      <c r="I44" s="89"/>
      <c r="J44" s="100" t="s">
        <v>116</v>
      </c>
      <c r="K44" s="100"/>
      <c r="L44" s="100"/>
    </row>
    <row r="45" spans="1:12" ht="18.75" customHeight="1">
      <c r="A45" s="51"/>
      <c r="B45" s="140" t="s">
        <v>27</v>
      </c>
      <c r="C45" s="141"/>
      <c r="D45" s="143">
        <f>B43-D43-F43</f>
        <v>96800</v>
      </c>
      <c r="E45" s="144"/>
      <c r="F45" s="144"/>
      <c r="G45" s="46"/>
      <c r="H45" s="16"/>
      <c r="I45" s="89"/>
      <c r="J45" s="100" t="s">
        <v>117</v>
      </c>
      <c r="K45" s="100"/>
      <c r="L45" s="100"/>
    </row>
    <row r="46" spans="1:12" ht="18.75" customHeight="1" thickBot="1">
      <c r="A46" s="51"/>
      <c r="B46" s="142"/>
      <c r="C46" s="142"/>
      <c r="D46" s="145"/>
      <c r="E46" s="145"/>
      <c r="F46" s="145"/>
      <c r="G46" s="46"/>
      <c r="H46" s="16"/>
      <c r="I46" s="89"/>
      <c r="J46" s="100"/>
      <c r="K46" s="100"/>
      <c r="L46" s="100"/>
    </row>
    <row r="47" spans="1:12" ht="18.75" customHeight="1">
      <c r="A47" s="54"/>
      <c r="B47" s="55"/>
      <c r="C47" s="55"/>
      <c r="D47" s="55"/>
      <c r="E47" s="56"/>
      <c r="F47" s="56"/>
      <c r="G47" s="57"/>
      <c r="H47" s="16"/>
      <c r="I47" s="89"/>
      <c r="J47" s="100"/>
      <c r="K47" s="100"/>
      <c r="L47" s="100"/>
    </row>
    <row r="48" spans="1:12" ht="22.5" customHeight="1">
      <c r="A48" s="34"/>
      <c r="B48" s="50"/>
      <c r="C48" s="50"/>
      <c r="D48" s="50"/>
      <c r="E48" s="16"/>
      <c r="F48" s="16"/>
      <c r="G48" s="16"/>
      <c r="H48" s="16"/>
      <c r="I48" s="89"/>
      <c r="J48" s="100"/>
      <c r="K48" s="100"/>
      <c r="L48" s="100"/>
    </row>
    <row r="49" spans="1:12" ht="18.75" customHeight="1">
      <c r="A49" s="36" t="s">
        <v>82</v>
      </c>
      <c r="B49" s="58"/>
      <c r="C49" s="58"/>
      <c r="D49" s="58"/>
      <c r="E49" s="59"/>
      <c r="F49" s="59"/>
      <c r="G49" s="60"/>
      <c r="H49" s="16"/>
      <c r="I49" s="89"/>
      <c r="J49" s="100"/>
      <c r="K49" s="100"/>
      <c r="L49" s="100"/>
    </row>
    <row r="50" spans="1:10" ht="18.75" customHeight="1">
      <c r="A50" s="41" t="s">
        <v>58</v>
      </c>
      <c r="B50" s="42" t="s">
        <v>83</v>
      </c>
      <c r="C50" s="137" t="s">
        <v>48</v>
      </c>
      <c r="D50" s="26" t="s">
        <v>26</v>
      </c>
      <c r="E50" s="137" t="s">
        <v>48</v>
      </c>
      <c r="F50" s="23" t="s">
        <v>19</v>
      </c>
      <c r="G50" s="46"/>
      <c r="H50" s="16"/>
      <c r="J50" s="16"/>
    </row>
    <row r="51" spans="1:10" ht="18.75" customHeight="1">
      <c r="A51" s="41" t="s">
        <v>49</v>
      </c>
      <c r="B51" s="87">
        <v>1100</v>
      </c>
      <c r="C51" s="138"/>
      <c r="D51" s="26">
        <f>D25</f>
        <v>6</v>
      </c>
      <c r="E51" s="138"/>
      <c r="F51" s="3">
        <f>E21</f>
        <v>11</v>
      </c>
      <c r="G51" s="46"/>
      <c r="H51" s="16"/>
      <c r="J51" s="110"/>
    </row>
    <row r="52" spans="1:8" ht="18.75" customHeight="1">
      <c r="A52" s="51"/>
      <c r="B52" s="50"/>
      <c r="C52" s="50"/>
      <c r="D52" s="50"/>
      <c r="E52" s="16"/>
      <c r="F52" s="16"/>
      <c r="G52" s="46"/>
      <c r="H52" s="16"/>
    </row>
    <row r="53" spans="1:10" ht="18.75" customHeight="1">
      <c r="A53" s="115" t="s">
        <v>85</v>
      </c>
      <c r="B53" s="42" t="s">
        <v>83</v>
      </c>
      <c r="C53" s="137" t="s">
        <v>48</v>
      </c>
      <c r="D53" s="26" t="s">
        <v>25</v>
      </c>
      <c r="E53" s="137" t="s">
        <v>48</v>
      </c>
      <c r="F53" s="23" t="s">
        <v>19</v>
      </c>
      <c r="G53" s="46"/>
      <c r="H53" s="16"/>
      <c r="J53" s="110"/>
    </row>
    <row r="54" spans="1:10" ht="18.75" customHeight="1">
      <c r="A54" s="41" t="s">
        <v>50</v>
      </c>
      <c r="B54" s="53">
        <f>B51</f>
        <v>1100</v>
      </c>
      <c r="C54" s="138"/>
      <c r="D54" s="26">
        <f>D26</f>
        <v>5</v>
      </c>
      <c r="E54" s="138"/>
      <c r="F54" s="26">
        <f>E22</f>
        <v>11</v>
      </c>
      <c r="G54" s="46"/>
      <c r="H54" s="16"/>
      <c r="I54" s="16"/>
      <c r="J54" s="111"/>
    </row>
    <row r="55" spans="1:18" s="35" customFormat="1" ht="18.75" customHeight="1">
      <c r="A55" s="41"/>
      <c r="B55" s="66"/>
      <c r="C55" s="50"/>
      <c r="D55" s="67"/>
      <c r="E55" s="50"/>
      <c r="F55" s="68"/>
      <c r="G55" s="44"/>
      <c r="H55" s="50"/>
      <c r="I55" s="50"/>
      <c r="J55" s="112"/>
      <c r="M55" s="80"/>
      <c r="N55" s="80"/>
      <c r="O55" s="80"/>
      <c r="P55" s="80"/>
      <c r="Q55" s="80"/>
      <c r="R55" s="80"/>
    </row>
    <row r="56" spans="1:10" ht="18.75" customHeight="1">
      <c r="A56" s="51"/>
      <c r="B56" s="42" t="s">
        <v>49</v>
      </c>
      <c r="C56" s="137" t="s">
        <v>46</v>
      </c>
      <c r="D56" s="26" t="s">
        <v>50</v>
      </c>
      <c r="E56" s="146"/>
      <c r="F56" s="4"/>
      <c r="G56" s="46"/>
      <c r="H56" s="16"/>
      <c r="I56" s="16"/>
      <c r="J56" s="112"/>
    </row>
    <row r="57" spans="1:10" ht="18.75" customHeight="1">
      <c r="A57" s="51"/>
      <c r="B57" s="52">
        <f>B51*D51*F51</f>
        <v>72600</v>
      </c>
      <c r="C57" s="138"/>
      <c r="D57" s="53">
        <f>B54*D54*F54</f>
        <v>60500</v>
      </c>
      <c r="E57" s="146"/>
      <c r="F57" s="4"/>
      <c r="G57" s="46"/>
      <c r="H57" s="16"/>
      <c r="I57" s="16"/>
      <c r="J57" s="16"/>
    </row>
    <row r="58" spans="1:10" ht="18.75" customHeight="1" thickBot="1">
      <c r="A58" s="51"/>
      <c r="B58" s="50"/>
      <c r="C58" s="50"/>
      <c r="D58" s="50"/>
      <c r="E58" s="16"/>
      <c r="F58" s="16"/>
      <c r="G58" s="46"/>
      <c r="H58" s="16"/>
      <c r="I58" s="16"/>
      <c r="J58" s="112"/>
    </row>
    <row r="59" spans="1:10" ht="18.75" customHeight="1">
      <c r="A59" s="51"/>
      <c r="B59" s="140" t="s">
        <v>84</v>
      </c>
      <c r="C59" s="141"/>
      <c r="D59" s="143">
        <f>B57-D57</f>
        <v>12100</v>
      </c>
      <c r="E59" s="144"/>
      <c r="F59" s="144"/>
      <c r="G59" s="46"/>
      <c r="H59" s="16"/>
      <c r="I59" s="16"/>
      <c r="J59" s="16"/>
    </row>
    <row r="60" spans="1:10" ht="18.75" customHeight="1" thickBot="1">
      <c r="A60" s="51"/>
      <c r="B60" s="142"/>
      <c r="C60" s="142"/>
      <c r="D60" s="145"/>
      <c r="E60" s="145"/>
      <c r="F60" s="145"/>
      <c r="G60" s="46"/>
      <c r="H60" s="16"/>
      <c r="I60" s="16"/>
      <c r="J60" s="112"/>
    </row>
    <row r="61" spans="1:10" ht="18.75" customHeight="1">
      <c r="A61" s="54"/>
      <c r="B61" s="55"/>
      <c r="C61" s="55"/>
      <c r="D61" s="55"/>
      <c r="E61" s="56"/>
      <c r="F61" s="56"/>
      <c r="G61" s="57"/>
      <c r="H61" s="16"/>
      <c r="I61" s="16"/>
      <c r="J61" s="16"/>
    </row>
    <row r="62" spans="1:10" ht="22.5" customHeight="1">
      <c r="A62" s="34"/>
      <c r="B62" s="50"/>
      <c r="C62" s="50"/>
      <c r="D62" s="50"/>
      <c r="E62" s="16"/>
      <c r="F62" s="16"/>
      <c r="G62" s="16"/>
      <c r="H62" s="16"/>
      <c r="I62" s="61"/>
      <c r="J62" s="16"/>
    </row>
    <row r="63" spans="1:10" ht="22.5" customHeight="1">
      <c r="A63" s="36" t="s">
        <v>67</v>
      </c>
      <c r="B63" s="58"/>
      <c r="C63" s="58"/>
      <c r="D63" s="58"/>
      <c r="E63" s="59"/>
      <c r="F63" s="59"/>
      <c r="G63" s="60"/>
      <c r="H63" s="16"/>
      <c r="I63" s="61"/>
      <c r="J63" s="16"/>
    </row>
    <row r="64" spans="1:10" ht="22.5" customHeight="1">
      <c r="A64" s="41" t="s">
        <v>63</v>
      </c>
      <c r="B64" s="96" t="s">
        <v>87</v>
      </c>
      <c r="C64" s="50" t="s">
        <v>74</v>
      </c>
      <c r="D64" s="50"/>
      <c r="E64" s="16"/>
      <c r="F64" s="16"/>
      <c r="G64" s="46"/>
      <c r="H64" s="16"/>
      <c r="I64" s="61"/>
      <c r="J64" s="16"/>
    </row>
    <row r="65" spans="1:10" ht="22.5" customHeight="1">
      <c r="A65" s="41" t="s">
        <v>49</v>
      </c>
      <c r="B65" s="147" t="str">
        <f>IF(B64=J67,J72,IF(B64=J68,J73,IF(B64=J69,J74,IF(B64=J70,J75,"  "))))</f>
        <v>航空券一人当たり金額（往路:25,000円）+（復路:50,000円）</v>
      </c>
      <c r="C65" s="148"/>
      <c r="D65" s="149"/>
      <c r="E65" s="137" t="s">
        <v>48</v>
      </c>
      <c r="F65" s="23" t="s">
        <v>19</v>
      </c>
      <c r="G65" s="46"/>
      <c r="H65" s="16"/>
      <c r="I65" s="61"/>
      <c r="J65" s="16"/>
    </row>
    <row r="66" spans="1:12" s="78" customFormat="1" ht="22.5" customHeight="1">
      <c r="A66" s="41"/>
      <c r="B66" s="147">
        <f>IF(B65=J72,J76,IF(B65=J73,J77,IF(B65=J74,J78," ")))</f>
        <v>75000</v>
      </c>
      <c r="C66" s="148"/>
      <c r="D66" s="149"/>
      <c r="E66" s="138"/>
      <c r="F66" s="3">
        <f>E21</f>
        <v>11</v>
      </c>
      <c r="G66" s="46"/>
      <c r="H66" s="16"/>
      <c r="I66" s="61"/>
      <c r="J66" s="16"/>
      <c r="K66" s="2"/>
      <c r="L66" s="2"/>
    </row>
    <row r="67" spans="1:12" s="78" customFormat="1" ht="22.5" customHeight="1">
      <c r="A67" s="51"/>
      <c r="B67" s="50"/>
      <c r="C67" s="50"/>
      <c r="D67" s="50"/>
      <c r="E67" s="16"/>
      <c r="F67" s="16"/>
      <c r="G67" s="46"/>
      <c r="H67" s="16"/>
      <c r="I67" s="61"/>
      <c r="J67" s="119" t="s">
        <v>87</v>
      </c>
      <c r="K67" s="2"/>
      <c r="L67" s="2"/>
    </row>
    <row r="68" spans="1:12" s="78" customFormat="1" ht="22.5" customHeight="1">
      <c r="A68" s="41" t="s">
        <v>66</v>
      </c>
      <c r="B68" s="116" t="s">
        <v>92</v>
      </c>
      <c r="C68" s="97">
        <v>23800</v>
      </c>
      <c r="D68" s="88" t="s">
        <v>69</v>
      </c>
      <c r="E68" s="4" t="s">
        <v>70</v>
      </c>
      <c r="F68" s="3" t="str">
        <f>B64</f>
        <v>鹿児島</v>
      </c>
      <c r="G68" s="46" t="s">
        <v>71</v>
      </c>
      <c r="H68" s="16"/>
      <c r="I68" s="61"/>
      <c r="J68" s="119" t="s">
        <v>88</v>
      </c>
      <c r="K68" s="2"/>
      <c r="L68" s="2"/>
    </row>
    <row r="69" spans="1:12" s="78" customFormat="1" ht="22.5" customHeight="1">
      <c r="A69" s="41" t="s">
        <v>50</v>
      </c>
      <c r="B69" s="82" t="s">
        <v>68</v>
      </c>
      <c r="C69" s="137" t="s">
        <v>48</v>
      </c>
      <c r="D69" s="26" t="s">
        <v>19</v>
      </c>
      <c r="E69" s="83"/>
      <c r="F69" s="32"/>
      <c r="G69" s="46"/>
      <c r="H69" s="16"/>
      <c r="I69" s="61"/>
      <c r="J69" s="119" t="s">
        <v>89</v>
      </c>
      <c r="K69" s="2"/>
      <c r="L69" s="2"/>
    </row>
    <row r="70" spans="1:12" s="78" customFormat="1" ht="22.5" customHeight="1">
      <c r="A70" s="41"/>
      <c r="B70" s="64">
        <f>C68</f>
        <v>23800</v>
      </c>
      <c r="C70" s="138"/>
      <c r="D70" s="26">
        <f>E22</f>
        <v>11</v>
      </c>
      <c r="E70" s="16"/>
      <c r="F70" s="34"/>
      <c r="G70" s="46"/>
      <c r="H70" s="16"/>
      <c r="I70" s="61"/>
      <c r="J70" s="119" t="s">
        <v>90</v>
      </c>
      <c r="K70" s="2"/>
      <c r="L70" s="2"/>
    </row>
    <row r="71" spans="1:12" s="78" customFormat="1" ht="22.5" customHeight="1">
      <c r="A71" s="41"/>
      <c r="B71" s="84"/>
      <c r="C71" s="50"/>
      <c r="D71" s="68"/>
      <c r="E71" s="50"/>
      <c r="F71" s="34"/>
      <c r="G71" s="44"/>
      <c r="H71" s="16"/>
      <c r="I71" s="61"/>
      <c r="J71" s="120"/>
      <c r="K71" s="2"/>
      <c r="L71" s="2"/>
    </row>
    <row r="72" spans="1:12" s="78" customFormat="1" ht="22.5" customHeight="1">
      <c r="A72" s="41"/>
      <c r="B72" s="49"/>
      <c r="C72" s="50"/>
      <c r="D72" s="34"/>
      <c r="E72" s="50"/>
      <c r="F72" s="34"/>
      <c r="G72" s="44"/>
      <c r="H72" s="16"/>
      <c r="I72" s="61"/>
      <c r="J72" s="119" t="s">
        <v>118</v>
      </c>
      <c r="K72" s="113"/>
      <c r="L72" s="114"/>
    </row>
    <row r="73" spans="1:12" s="78" customFormat="1" ht="22.5" customHeight="1">
      <c r="A73" s="41" t="s">
        <v>64</v>
      </c>
      <c r="B73" s="116" t="s">
        <v>119</v>
      </c>
      <c r="C73" s="97">
        <v>48000</v>
      </c>
      <c r="D73" s="88" t="s">
        <v>69</v>
      </c>
      <c r="E73" s="99" t="str">
        <f>F68</f>
        <v>鹿児島</v>
      </c>
      <c r="F73" s="71" t="s">
        <v>78</v>
      </c>
      <c r="G73" s="46"/>
      <c r="H73" s="16"/>
      <c r="I73" s="61"/>
      <c r="J73" s="119" t="s">
        <v>118</v>
      </c>
      <c r="K73" s="16"/>
      <c r="L73" s="16"/>
    </row>
    <row r="74" spans="1:12" s="78" customFormat="1" ht="22.5" customHeight="1">
      <c r="A74" s="41" t="s">
        <v>51</v>
      </c>
      <c r="B74" s="85" t="s">
        <v>72</v>
      </c>
      <c r="C74" s="137" t="s">
        <v>48</v>
      </c>
      <c r="D74" s="86" t="s">
        <v>19</v>
      </c>
      <c r="E74" s="83"/>
      <c r="F74" s="32"/>
      <c r="G74" s="46"/>
      <c r="H74" s="16"/>
      <c r="I74" s="61"/>
      <c r="J74" s="119" t="s">
        <v>118</v>
      </c>
      <c r="K74" s="16"/>
      <c r="L74" s="16"/>
    </row>
    <row r="75" spans="1:12" s="78" customFormat="1" ht="22.5" customHeight="1">
      <c r="A75" s="92"/>
      <c r="B75" s="64">
        <f>C73</f>
        <v>48000</v>
      </c>
      <c r="C75" s="138"/>
      <c r="D75" s="26">
        <f>D70</f>
        <v>11</v>
      </c>
      <c r="E75" s="16"/>
      <c r="F75" s="34"/>
      <c r="G75" s="46"/>
      <c r="H75" s="16"/>
      <c r="I75" s="61"/>
      <c r="J75" s="119" t="s">
        <v>118</v>
      </c>
      <c r="K75" s="16"/>
      <c r="L75" s="16"/>
    </row>
    <row r="76" spans="1:12" s="78" customFormat="1" ht="22.5" customHeight="1">
      <c r="A76" s="41"/>
      <c r="B76" s="84"/>
      <c r="C76" s="50"/>
      <c r="D76" s="34"/>
      <c r="E76" s="16"/>
      <c r="F76" s="34"/>
      <c r="G76" s="46"/>
      <c r="H76" s="16"/>
      <c r="I76" s="61"/>
      <c r="J76" s="121">
        <v>75000</v>
      </c>
      <c r="K76" s="16"/>
      <c r="L76" s="16"/>
    </row>
    <row r="77" spans="1:12" s="78" customFormat="1" ht="18.75" customHeight="1">
      <c r="A77" s="41"/>
      <c r="B77" s="49"/>
      <c r="C77" s="50"/>
      <c r="D77" s="34"/>
      <c r="E77" s="16"/>
      <c r="F77" s="34"/>
      <c r="G77" s="46"/>
      <c r="H77" s="16"/>
      <c r="I77" s="2"/>
      <c r="J77" s="121">
        <v>75000</v>
      </c>
      <c r="K77" s="16"/>
      <c r="L77" s="16"/>
    </row>
    <row r="78" spans="1:12" s="78" customFormat="1" ht="18.75" customHeight="1">
      <c r="A78" s="51"/>
      <c r="B78" s="42" t="s">
        <v>49</v>
      </c>
      <c r="C78" s="137" t="s">
        <v>46</v>
      </c>
      <c r="D78" s="26" t="s">
        <v>73</v>
      </c>
      <c r="E78" s="16"/>
      <c r="F78" s="34"/>
      <c r="G78" s="46"/>
      <c r="H78" s="2"/>
      <c r="I78" s="2"/>
      <c r="J78" s="121">
        <v>75000</v>
      </c>
      <c r="K78" s="16"/>
      <c r="L78" s="16"/>
    </row>
    <row r="79" spans="1:12" s="78" customFormat="1" ht="18.75" customHeight="1">
      <c r="A79" s="51"/>
      <c r="B79" s="72">
        <f>B66*F66</f>
        <v>825000</v>
      </c>
      <c r="C79" s="138"/>
      <c r="D79" s="73">
        <f>(B70*D70)+(B75*D75)</f>
        <v>789800</v>
      </c>
      <c r="E79" s="16"/>
      <c r="F79" s="34"/>
      <c r="G79" s="46"/>
      <c r="H79" s="2"/>
      <c r="I79" s="2"/>
      <c r="J79" s="121">
        <v>75000</v>
      </c>
      <c r="K79" s="16"/>
      <c r="L79" s="16"/>
    </row>
    <row r="80" spans="1:12" s="78" customFormat="1" ht="18.75" customHeight="1" thickBot="1">
      <c r="A80" s="51"/>
      <c r="B80" s="50"/>
      <c r="C80" s="50"/>
      <c r="D80" s="50"/>
      <c r="E80" s="16"/>
      <c r="F80" s="16"/>
      <c r="G80" s="46"/>
      <c r="H80" s="16"/>
      <c r="I80" s="2"/>
      <c r="J80" s="16"/>
      <c r="K80" s="16"/>
      <c r="L80" s="16"/>
    </row>
    <row r="81" spans="1:12" s="78" customFormat="1" ht="18.75" customHeight="1">
      <c r="A81" s="51"/>
      <c r="B81" s="140" t="s">
        <v>65</v>
      </c>
      <c r="C81" s="141"/>
      <c r="D81" s="143">
        <f>B79-D79</f>
        <v>35200</v>
      </c>
      <c r="E81" s="144"/>
      <c r="F81" s="144"/>
      <c r="G81" s="46"/>
      <c r="H81" s="16"/>
      <c r="I81" s="2"/>
      <c r="J81" s="112"/>
      <c r="K81" s="16"/>
      <c r="L81" s="16"/>
    </row>
    <row r="82" spans="1:18" ht="18.75" customHeight="1" thickBot="1">
      <c r="A82" s="51"/>
      <c r="B82" s="142"/>
      <c r="C82" s="142"/>
      <c r="D82" s="145"/>
      <c r="E82" s="145"/>
      <c r="F82" s="145"/>
      <c r="G82" s="46"/>
      <c r="H82" s="16"/>
      <c r="I82" s="16"/>
      <c r="J82" s="16"/>
      <c r="K82" s="78"/>
      <c r="L82" s="78"/>
      <c r="Q82" s="2"/>
      <c r="R82" s="2"/>
    </row>
    <row r="83" spans="1:18" ht="18.75" customHeight="1">
      <c r="A83" s="54"/>
      <c r="B83" s="55"/>
      <c r="C83" s="55"/>
      <c r="D83" s="55"/>
      <c r="E83" s="56"/>
      <c r="F83" s="56"/>
      <c r="G83" s="57"/>
      <c r="H83" s="50"/>
      <c r="I83" s="16"/>
      <c r="J83" s="16"/>
      <c r="K83" s="78"/>
      <c r="L83" s="78"/>
      <c r="Q83" s="2"/>
      <c r="R83" s="2"/>
    </row>
    <row r="84" spans="10:12" ht="18.75" customHeight="1" thickBot="1">
      <c r="J84" s="112"/>
      <c r="K84" s="50"/>
      <c r="L84" s="50"/>
    </row>
    <row r="85" spans="2:10" ht="31.5" customHeight="1" thickBot="1">
      <c r="B85" s="62"/>
      <c r="C85" s="150" t="s">
        <v>57</v>
      </c>
      <c r="D85" s="151"/>
      <c r="E85" s="151"/>
      <c r="F85" s="152"/>
      <c r="J85" s="112"/>
    </row>
    <row r="86" spans="3:10" ht="39" customHeight="1" thickBot="1">
      <c r="C86" s="153">
        <f>D45+D59+D81</f>
        <v>144100</v>
      </c>
      <c r="D86" s="154"/>
      <c r="E86" s="154"/>
      <c r="F86" s="155"/>
      <c r="I86" s="16"/>
      <c r="J86" s="112"/>
    </row>
    <row r="87" spans="1:18" s="35" customFormat="1" ht="26.25" customHeight="1">
      <c r="A87" s="2"/>
      <c r="B87" s="2"/>
      <c r="C87" s="2"/>
      <c r="D87" s="2"/>
      <c r="E87" s="2"/>
      <c r="F87" s="2"/>
      <c r="G87" s="2"/>
      <c r="H87" s="2"/>
      <c r="I87" s="50"/>
      <c r="J87" s="112"/>
      <c r="K87" s="2"/>
      <c r="L87" s="2"/>
      <c r="M87" s="80"/>
      <c r="N87" s="80"/>
      <c r="O87" s="80"/>
      <c r="P87" s="80"/>
      <c r="Q87" s="80"/>
      <c r="R87" s="80"/>
    </row>
    <row r="88" spans="1:9" ht="27" customHeight="1">
      <c r="A88" s="156" t="s">
        <v>28</v>
      </c>
      <c r="B88" s="157"/>
      <c r="C88" s="157"/>
      <c r="D88" s="157"/>
      <c r="E88" s="157"/>
      <c r="F88" s="157"/>
      <c r="G88" s="157"/>
      <c r="H88" s="157"/>
      <c r="I88" s="16"/>
    </row>
    <row r="89" spans="1:9" ht="27" customHeight="1">
      <c r="A89" s="156" t="s">
        <v>29</v>
      </c>
      <c r="B89" s="157"/>
      <c r="C89" s="157"/>
      <c r="D89" s="157"/>
      <c r="E89" s="157"/>
      <c r="F89" s="157"/>
      <c r="G89" s="157"/>
      <c r="H89" s="157"/>
      <c r="I89" s="16"/>
    </row>
    <row r="90" ht="21.75" customHeight="1">
      <c r="I90" s="16"/>
    </row>
    <row r="91" spans="1:9" ht="28.5" customHeight="1">
      <c r="A91" s="158" t="s">
        <v>38</v>
      </c>
      <c r="B91" s="159"/>
      <c r="C91" s="162" t="s">
        <v>52</v>
      </c>
      <c r="D91" s="162"/>
      <c r="E91" s="162" t="s">
        <v>37</v>
      </c>
      <c r="F91" s="162"/>
      <c r="G91" s="162"/>
      <c r="I91" s="16"/>
    </row>
    <row r="92" spans="1:9" ht="28.5" customHeight="1">
      <c r="A92" s="160"/>
      <c r="B92" s="161"/>
      <c r="C92" s="162" t="s">
        <v>40</v>
      </c>
      <c r="D92" s="162"/>
      <c r="E92" s="163" t="s">
        <v>91</v>
      </c>
      <c r="F92" s="163"/>
      <c r="G92" s="163"/>
      <c r="I92" s="16"/>
    </row>
    <row r="93" ht="27.75" customHeight="1">
      <c r="I93" s="16"/>
    </row>
    <row r="94" ht="27.75" customHeight="1">
      <c r="I94" s="16"/>
    </row>
    <row r="95" ht="31.5" customHeight="1">
      <c r="I95" s="16"/>
    </row>
    <row r="96" ht="27" customHeight="1">
      <c r="I96" s="16"/>
    </row>
    <row r="97" spans="1:12" s="78" customFormat="1" ht="12.75">
      <c r="A97" s="2"/>
      <c r="B97" s="2"/>
      <c r="C97" s="2"/>
      <c r="D97" s="2"/>
      <c r="E97" s="2"/>
      <c r="F97" s="2"/>
      <c r="G97" s="2"/>
      <c r="H97" s="2"/>
      <c r="I97" s="16"/>
      <c r="J97" s="2"/>
      <c r="K97" s="2"/>
      <c r="L97" s="2"/>
    </row>
    <row r="98" spans="1:12" s="78" customFormat="1" ht="12.75">
      <c r="A98" s="2"/>
      <c r="B98" s="2"/>
      <c r="C98" s="2"/>
      <c r="D98" s="2"/>
      <c r="E98" s="2"/>
      <c r="F98" s="2"/>
      <c r="G98" s="2"/>
      <c r="H98" s="2"/>
      <c r="I98" s="16"/>
      <c r="J98" s="2"/>
      <c r="K98" s="2"/>
      <c r="L98" s="2"/>
    </row>
  </sheetData>
  <sheetProtection/>
  <mergeCells count="48"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32:C33"/>
    <mergeCell ref="E32:E33"/>
    <mergeCell ref="C35:D35"/>
    <mergeCell ref="C36:C37"/>
    <mergeCell ref="E36:E37"/>
    <mergeCell ref="C39:C40"/>
    <mergeCell ref="E39:E40"/>
    <mergeCell ref="C42:C43"/>
    <mergeCell ref="E42:E43"/>
    <mergeCell ref="B45:C46"/>
    <mergeCell ref="D45:F46"/>
    <mergeCell ref="C50:C51"/>
    <mergeCell ref="E50:E51"/>
    <mergeCell ref="C53:C54"/>
    <mergeCell ref="E53:E54"/>
    <mergeCell ref="C56:C57"/>
    <mergeCell ref="E56:E57"/>
    <mergeCell ref="B59:C60"/>
    <mergeCell ref="D59:F60"/>
    <mergeCell ref="B65:D65"/>
    <mergeCell ref="E65:E66"/>
    <mergeCell ref="B66:D66"/>
    <mergeCell ref="C69:C70"/>
    <mergeCell ref="C74:C75"/>
    <mergeCell ref="C78:C79"/>
    <mergeCell ref="B81:C82"/>
    <mergeCell ref="D81:F82"/>
    <mergeCell ref="C85:F85"/>
    <mergeCell ref="C86:F86"/>
    <mergeCell ref="A88:H88"/>
    <mergeCell ref="A89:H89"/>
    <mergeCell ref="A91:B92"/>
    <mergeCell ref="C91:D91"/>
    <mergeCell ref="E91:G91"/>
    <mergeCell ref="C92:D92"/>
    <mergeCell ref="E92:G92"/>
  </mergeCells>
  <conditionalFormatting sqref="F68">
    <cfRule type="expression" priority="2" dxfId="6" stopIfTrue="1">
      <formula>$F$68=0</formula>
    </cfRule>
  </conditionalFormatting>
  <conditionalFormatting sqref="E73">
    <cfRule type="expression" priority="1" dxfId="6" stopIfTrue="1">
      <formula>$F$68=0</formula>
    </cfRule>
  </conditionalFormatting>
  <dataValidations count="3">
    <dataValidation type="list" allowBlank="1" showInputMessage="1" showErrorMessage="1" sqref="B64">
      <formula1>$J$66:$J$70</formula1>
    </dataValidation>
    <dataValidation type="list" allowBlank="1" showInputMessage="1" showErrorMessage="1" sqref="F18:G18">
      <formula1>$J$5:$J$13</formula1>
    </dataValidation>
    <dataValidation type="list" allowBlank="1" showInputMessage="1" showErrorMessage="1" sqref="J36:L46 C35:D35">
      <formula1>$J$18:$J$46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74" r:id="rId3"/>
  <rowBreaks count="1" manualBreakCount="1">
    <brk id="4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田杭</cp:lastModifiedBy>
  <cp:lastPrinted>2023-09-11T08:29:26Z</cp:lastPrinted>
  <dcterms:created xsi:type="dcterms:W3CDTF">2004-10-27T04:37:29Z</dcterms:created>
  <dcterms:modified xsi:type="dcterms:W3CDTF">2023-09-11T11:03:06Z</dcterms:modified>
  <cp:category/>
  <cp:version/>
  <cp:contentType/>
  <cp:contentStatus/>
</cp:coreProperties>
</file>